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hankoh\.ms-ad\Documents\A - ROHÁNKOVÁ\OBJEKTY\Family Point\Konečná verze studie interiérů FP a rozpočty\"/>
    </mc:Choice>
  </mc:AlternateContent>
  <xr:revisionPtr revIDLastSave="0" documentId="8_{85FF7058-12C3-4129-AD37-D07C512509A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01 Pol'!$A$1:$Y$92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53" i="1" s="1"/>
  <c r="I11" i="12"/>
  <c r="Q11" i="12"/>
  <c r="V11" i="12"/>
  <c r="G12" i="12"/>
  <c r="I12" i="12"/>
  <c r="K12" i="12"/>
  <c r="K11" i="12" s="1"/>
  <c r="M12" i="12"/>
  <c r="M11" i="12" s="1"/>
  <c r="O12" i="12"/>
  <c r="O11" i="12" s="1"/>
  <c r="Q12" i="12"/>
  <c r="V12" i="12"/>
  <c r="G14" i="12"/>
  <c r="I54" i="1" s="1"/>
  <c r="G15" i="12"/>
  <c r="I15" i="12"/>
  <c r="I14" i="12" s="1"/>
  <c r="K15" i="12"/>
  <c r="K14" i="12" s="1"/>
  <c r="M15" i="12"/>
  <c r="M14" i="12" s="1"/>
  <c r="O15" i="12"/>
  <c r="O14" i="12" s="1"/>
  <c r="Q15" i="12"/>
  <c r="Q14" i="12" s="1"/>
  <c r="V15" i="12"/>
  <c r="V14" i="12" s="1"/>
  <c r="G18" i="12"/>
  <c r="I18" i="12"/>
  <c r="K18" i="12"/>
  <c r="M18" i="12"/>
  <c r="O18" i="12"/>
  <c r="Q18" i="12"/>
  <c r="V18" i="12"/>
  <c r="G20" i="12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7" i="12"/>
  <c r="G66" i="12" s="1"/>
  <c r="I56" i="1" s="1"/>
  <c r="I18" i="1" s="1"/>
  <c r="I67" i="12"/>
  <c r="K67" i="12"/>
  <c r="O67" i="12"/>
  <c r="Q67" i="12"/>
  <c r="Q66" i="12" s="1"/>
  <c r="V67" i="12"/>
  <c r="V66" i="12" s="1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5" i="12"/>
  <c r="G74" i="12" s="1"/>
  <c r="I57" i="1" s="1"/>
  <c r="I19" i="1" s="1"/>
  <c r="I75" i="12"/>
  <c r="I74" i="12" s="1"/>
  <c r="K75" i="12"/>
  <c r="K74" i="12" s="1"/>
  <c r="M75" i="12"/>
  <c r="O75" i="12"/>
  <c r="O74" i="12" s="1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Q78" i="12"/>
  <c r="G79" i="12"/>
  <c r="I79" i="12"/>
  <c r="K79" i="12"/>
  <c r="O79" i="12"/>
  <c r="O78" i="12" s="1"/>
  <c r="Q79" i="12"/>
  <c r="V79" i="12"/>
  <c r="V78" i="12" s="1"/>
  <c r="G80" i="12"/>
  <c r="M80" i="12" s="1"/>
  <c r="I80" i="12"/>
  <c r="K80" i="12"/>
  <c r="O80" i="12"/>
  <c r="Q80" i="12"/>
  <c r="V80" i="12"/>
  <c r="AE82" i="12"/>
  <c r="F41" i="1" s="1"/>
  <c r="J28" i="1"/>
  <c r="J26" i="1"/>
  <c r="G38" i="1"/>
  <c r="F38" i="1"/>
  <c r="J23" i="1"/>
  <c r="J24" i="1"/>
  <c r="J25" i="1"/>
  <c r="J27" i="1"/>
  <c r="E24" i="1"/>
  <c r="E26" i="1"/>
  <c r="AF82" i="12" l="1"/>
  <c r="I52" i="1"/>
  <c r="O17" i="12"/>
  <c r="F39" i="1"/>
  <c r="V17" i="12"/>
  <c r="K78" i="12"/>
  <c r="Q17" i="12"/>
  <c r="I78" i="12"/>
  <c r="O66" i="12"/>
  <c r="K17" i="12"/>
  <c r="I17" i="12"/>
  <c r="F40" i="1"/>
  <c r="G78" i="12"/>
  <c r="I58" i="1" s="1"/>
  <c r="I20" i="1" s="1"/>
  <c r="V74" i="12"/>
  <c r="K66" i="12"/>
  <c r="Q74" i="12"/>
  <c r="I66" i="12"/>
  <c r="G17" i="12"/>
  <c r="I55" i="1" s="1"/>
  <c r="I17" i="1" s="1"/>
  <c r="M74" i="12"/>
  <c r="M79" i="12"/>
  <c r="M78" i="12" s="1"/>
  <c r="M67" i="12"/>
  <c r="M66" i="12" s="1"/>
  <c r="M20" i="12"/>
  <c r="M17" i="12" s="1"/>
  <c r="M9" i="12"/>
  <c r="M8" i="12" s="1"/>
  <c r="F42" i="1" l="1"/>
  <c r="G40" i="1"/>
  <c r="H40" i="1" s="1"/>
  <c r="I40" i="1" s="1"/>
  <c r="G39" i="1"/>
  <c r="G42" i="1" s="1"/>
  <c r="G25" i="1" s="1"/>
  <c r="A25" i="1" s="1"/>
  <c r="G41" i="1"/>
  <c r="H41" i="1" s="1"/>
  <c r="I41" i="1" s="1"/>
  <c r="I16" i="1"/>
  <c r="I21" i="1" s="1"/>
  <c r="I59" i="1"/>
  <c r="G82" i="12"/>
  <c r="G28" i="1" l="1"/>
  <c r="G23" i="1"/>
  <c r="A23" i="1" s="1"/>
  <c r="G26" i="1"/>
  <c r="A26" i="1"/>
  <c r="H39" i="1"/>
  <c r="H42" i="1" s="1"/>
  <c r="J57" i="1"/>
  <c r="J56" i="1"/>
  <c r="J53" i="1"/>
  <c r="J52" i="1"/>
  <c r="J54" i="1"/>
  <c r="J58" i="1"/>
  <c r="J55" i="1"/>
  <c r="A24" i="1"/>
  <c r="G24" i="1"/>
  <c r="A27" i="1" s="1"/>
  <c r="I39" i="1" l="1"/>
  <c r="I42" i="1" s="1"/>
  <c r="J59" i="1"/>
  <c r="A29" i="1"/>
  <c r="G29" i="1"/>
  <c r="G27" i="1" s="1"/>
  <c r="J40" i="1" l="1"/>
  <c r="J39" i="1"/>
  <c r="J42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Čížek</author>
  </authors>
  <commentList>
    <comment ref="S6" authorId="0" shapeId="0" xr:uid="{7169EC76-287B-493C-AC00-209891425DC4}">
      <text>
        <r>
          <rPr>
            <sz val="11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DDDF517-66B8-412B-93B8-F882A5A003D2}">
      <text>
        <r>
          <rPr>
            <sz val="11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<sst xmlns="http://schemas.openxmlformats.org/spreadsheetml/2006/main" count="520" uniqueCount="208">
  <si>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</si>
  <si>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</si>
  <si>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</si>
  <si>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</si>
  <si>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</si>
  <si>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</si>
  <si>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</si>
  <si>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</si>
  <si>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</si>
  <si>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</si>
  <si>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</si>
  <si>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</si>
  <si>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</si>
  <si>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</si>
  <si>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</si>
  <si>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</si>
  <si>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</si>
  <si>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</si>
  <si>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</si>
  <si>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</si>
  <si>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</si>
  <si>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</si>
  <si>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</si>
  <si>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</si>
  <si>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</si>
  <si>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</si>
  <si>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</si>
  <si>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</si>
  <si>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</si>
  <si>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</si>
  <si>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</si>
  <si>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</si>
  <si>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</si>
  <si>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</si>
  <si>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</si>
  <si>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</si>
  <si>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</si>
  <si>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</si>
  <si>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</si>
  <si>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</si>
  <si>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</si>
  <si>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</si>
  <si>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</si>
  <si>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</si>
  <si>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Položkový rozpočet</t>
  </si>
  <si>
    <t>03</t>
  </si>
  <si>
    <t>Husova 3</t>
  </si>
  <si>
    <t>Objekt:</t>
  </si>
  <si>
    <t>Rozpočet:</t>
  </si>
  <si>
    <t>2024094</t>
  </si>
  <si>
    <t>Studie interiéru Family Point</t>
  </si>
  <si>
    <t>Stavba</t>
  </si>
  <si>
    <t>Celkem za stavbu</t>
  </si>
  <si>
    <t>CZK</t>
  </si>
  <si>
    <t>#POPS</t>
  </si>
  <si>
    <t>Popis stavby: 2024094 - Studie interiéru Family Point</t>
  </si>
  <si>
    <t>#POPO</t>
  </si>
  <si>
    <t>Popis objektu: 03 - Husova 3</t>
  </si>
  <si>
    <t>#POPR</t>
  </si>
  <si>
    <t>Popis rozpočtu: 01 - Položkový rozpočet</t>
  </si>
  <si>
    <t>Rekapitulace dílů</t>
  </si>
  <si>
    <t>Typ dílu</t>
  </si>
  <si>
    <t>61</t>
  </si>
  <si>
    <t>Úpravy povrchů vnitřní</t>
  </si>
  <si>
    <t>96</t>
  </si>
  <si>
    <t>Bourání konstrukcí</t>
  </si>
  <si>
    <t>784</t>
  </si>
  <si>
    <t>Malby</t>
  </si>
  <si>
    <t>799</t>
  </si>
  <si>
    <t>Ostatní</t>
  </si>
  <si>
    <t>M65</t>
  </si>
  <si>
    <t>Elektroinstalace a veřejné osvětlení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</si>
  <si>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</si>
  <si>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</si>
  <si>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</si>
  <si>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</si>
  <si>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</si>
  <si>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</si>
  <si>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</si>
  <si>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</si>
  <si>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</si>
  <si>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</si>
  <si>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</si>
  <si>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</si>
  <si>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</si>
  <si>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</si>
  <si>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</si>
  <si>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</si>
  <si>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</si>
  <si>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</si>
  <si>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</si>
  <si>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</si>
  <si>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</si>
  <si>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</si>
  <si>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</si>
  <si>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</si>
  <si>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</si>
  <si>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</si>
  <si>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</si>
  <si>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</si>
  <si>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</si>
  <si>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</si>
  <si>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611401311R00</t>
  </si>
  <si>
    <t>Oprava omítky malého rozsahu</t>
  </si>
  <si>
    <t>kus</t>
  </si>
  <si>
    <t>RTS 24/ II</t>
  </si>
  <si>
    <t>Práce</t>
  </si>
  <si>
    <t>Běžná</t>
  </si>
  <si>
    <t>POL1_</t>
  </si>
  <si>
    <t>rozsah bude upřesněn na místě dle stavu : 1</t>
  </si>
  <si>
    <t>VV</t>
  </si>
  <si>
    <t>96001.R</t>
  </si>
  <si>
    <t>Demontáž a likvidace stávajícího vybavení vč. odvozu na skládku a poplatku za skládkovné</t>
  </si>
  <si>
    <t>soubor</t>
  </si>
  <si>
    <t>Vlastní</t>
  </si>
  <si>
    <t>Indiv</t>
  </si>
  <si>
    <t>Rozsah bude upřesněn investorem evt. dle prohlídky : 1</t>
  </si>
  <si>
    <t>784498922R00</t>
  </si>
  <si>
    <t>Lokální oprava maleb</t>
  </si>
  <si>
    <t>799001.R</t>
  </si>
  <si>
    <t>Pedálový odpadkový koš, viz. vizualizace, 30l, světle modrá, 29,3x67,9 cm</t>
  </si>
  <si>
    <t>K - položka obsahuje dodávku i případnou montáž : 1</t>
  </si>
  <si>
    <t>799002.R</t>
  </si>
  <si>
    <t>Dětská knihovna, viz. vizualizace, 79x131x30cm</t>
  </si>
  <si>
    <t>Kn - položka obsahuje dodávku i případnou montáž : 1</t>
  </si>
  <si>
    <t>799002.RA</t>
  </si>
  <si>
    <t>Dětská knihovna, viz. vizualizace, 74x120x40cm - alternativa</t>
  </si>
  <si>
    <t>Kn (alternativa) - položka obsahuje dodávku i případnou montáž : 0</t>
  </si>
  <si>
    <t>799003.R</t>
  </si>
  <si>
    <t>Dětský stolek a dvě židle, viz. vizualizace, vzor zaječí ouška</t>
  </si>
  <si>
    <t>St - položka obsahuje dodávku i případnou montáž : 1</t>
  </si>
  <si>
    <t>799003.RA</t>
  </si>
  <si>
    <t>Víceúčelový dětský stolek se židlemi, viz. vizualizace - alternativa</t>
  </si>
  <si>
    <t>St (alternativa) - položka obsahuje dodávku i případnou montáž : 0</t>
  </si>
  <si>
    <t>799004.R</t>
  </si>
  <si>
    <t>Stojan s informačními letáky, A4, transparentní, viz. vizualizace</t>
  </si>
  <si>
    <t>L - položka obsahuje dodávku i případnou montáž : 3</t>
  </si>
  <si>
    <t>799005.R</t>
  </si>
  <si>
    <t>Taburet s úložným prostorem, viz vizualizace, 44x41cm</t>
  </si>
  <si>
    <t>T - položka obsahuje dodávku i případnou montáž : 1</t>
  </si>
  <si>
    <t>799006.R</t>
  </si>
  <si>
    <t>Pěnové puzzle, sada 9ks, viz vizualizace</t>
  </si>
  <si>
    <t>P - položka obsahuje dodávku i případnou montáž : 1</t>
  </si>
  <si>
    <t>799006.RA</t>
  </si>
  <si>
    <t>Koberec, viz. vizualizace (barvy), rozměr 120x180 - alternativa</t>
  </si>
  <si>
    <t>P (alternativa) - položka obsahuje dodávku i případnou montáž : 0</t>
  </si>
  <si>
    <t>799006.RB</t>
  </si>
  <si>
    <t>Koberec, viz. vizualizace (barvy), rozměr 140x200 - alternativa</t>
  </si>
  <si>
    <t>799006.RC</t>
  </si>
  <si>
    <t>Koberec, viz. vizualizace (barvy), rozměr 160x230 - alternativa</t>
  </si>
  <si>
    <t>799006.RD</t>
  </si>
  <si>
    <t>Koberec, viz. vizualizace (zvířata), rozměr 80x150 - alternativa</t>
  </si>
  <si>
    <t>799006.RE</t>
  </si>
  <si>
    <t>Koberec, viz. vizualizace (zvířata), rozměr 120x170 - alternativa</t>
  </si>
  <si>
    <t>799006.RF</t>
  </si>
  <si>
    <t>Koberec, viz. vizualizace (zvířata), rozměr 140x190 - alternativa</t>
  </si>
  <si>
    <t>799006.RG</t>
  </si>
  <si>
    <t>Koberec, viz. vizualizace (zvířata), rozměr 160x220 - alternativa</t>
  </si>
  <si>
    <t>799006.RH</t>
  </si>
  <si>
    <t>Koberec, viz. vizualizace (zvířata), rozměr 180x270 - alternativa</t>
  </si>
  <si>
    <t>799006.RI</t>
  </si>
  <si>
    <t>Koberec, viz. vizualizace (zvířata), rozměr 200x290 - alternativa</t>
  </si>
  <si>
    <t>799007.R</t>
  </si>
  <si>
    <t>Závěsný přebalovací pult, viz. vizualizace</t>
  </si>
  <si>
    <t>Př - položka obsahuje dodávku i případnou montáž : 1</t>
  </si>
  <si>
    <t>799008.R</t>
  </si>
  <si>
    <t>Závěsná knihovna, dřevěné poličky ve tvaru domečku, set 3ks, viz. vizualizace</t>
  </si>
  <si>
    <t>Zk - položka obsahuje dodávku i případnou montáž : 2</t>
  </si>
  <si>
    <t>799009.R</t>
  </si>
  <si>
    <t>Dětská jídelní židle, bílá, viz. vizualizace</t>
  </si>
  <si>
    <t>Ž - položka obsahuje dodávku i případnou montáž : 1</t>
  </si>
  <si>
    <t>799011.R</t>
  </si>
  <si>
    <t>Pohovka, designové dvojkřeslo, 83x69x151cm, viz. vizualizace</t>
  </si>
  <si>
    <t>Po - položka obsahuje dodávku i případnou montáž : 1</t>
  </si>
  <si>
    <t>799012.R</t>
  </si>
  <si>
    <t>Obklad stěn, truhlářský výrobek, viz. vizualizace</t>
  </si>
  <si>
    <t>Obklad stěn - položka obsahuje dodávku i montáž (kompletní truhlářský výrobek) : 1</t>
  </si>
  <si>
    <t>799013.R</t>
  </si>
  <si>
    <t>Paravan, truhlářský výrobek, viz. vizualizace</t>
  </si>
  <si>
    <t>799014.R</t>
  </si>
  <si>
    <t>Možnost doplnění FP o obrázky, viz. vizualizace</t>
  </si>
  <si>
    <t>Viz. poznámky - položka obsahuje dodávku i případnou montáž : 1</t>
  </si>
  <si>
    <t>M650001.R</t>
  </si>
  <si>
    <t>Úprava elektroinstalace pro osazení nového osvětlení a ovládání</t>
  </si>
  <si>
    <t>Položka obsahuje dodávku materiálu vč. montáže a zednického zapravení : 1</t>
  </si>
  <si>
    <t xml:space="preserve">Pokud je vyžadováno, tak i revizi : </t>
  </si>
  <si>
    <t>650101171R00</t>
  </si>
  <si>
    <t>Montáž žárovkového svítidla nástěnného přisazeného</t>
  </si>
  <si>
    <t>S : 1</t>
  </si>
  <si>
    <t>M65001.R</t>
  </si>
  <si>
    <t>Světlo přisazené, viz. vizualizace, 27,5x25mm - light pink glossy</t>
  </si>
  <si>
    <t>005122 R</t>
  </si>
  <si>
    <t>Provozní vlivy</t>
  </si>
  <si>
    <t>Soubor</t>
  </si>
  <si>
    <t>VRN</t>
  </si>
  <si>
    <t>POL99_8</t>
  </si>
  <si>
    <t>005122010R</t>
  </si>
  <si>
    <t xml:space="preserve">Provoz objednatele </t>
  </si>
  <si>
    <t>005124010R</t>
  </si>
  <si>
    <t>Koordinační činnost</t>
  </si>
  <si>
    <t>005211010R</t>
  </si>
  <si>
    <t>Předání a převzetí staveniště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</si>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</sst>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11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0" t="s">
        <v>41</v>
      </c>
      <c r="B2" s="190"/>
      <c r="C2" s="190"/>
      <c r="D2" s="190"/>
      <c r="E2" s="190"/>
      <c r="F2" s="190"/>
      <c r="G2" s="190"/>
    </row>
  </sheetData>
  <sheetProtection algorithmName="SHA-512" hashValue="9FD9JfAqUT9zbYPzHpu41oas5bDzL4dGn0qK8wIWhyYgbP1UiiQ6mj+XA2Sq+ZEHGI/gvE3lE4mM//CvEUxjig==" saltValue="a1IRfL0nLfo/zLvECTnnF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7" t="s">
        <v>24</v>
      </c>
      <c r="C2" s="78"/>
      <c r="D2" s="79" t="s">
        <v>49</v>
      </c>
      <c r="E2" s="232" t="s">
        <v>50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5" t="s">
        <v>46</v>
      </c>
      <c r="F3" s="236"/>
      <c r="G3" s="236"/>
      <c r="H3" s="236"/>
      <c r="I3" s="236"/>
      <c r="J3" s="237"/>
    </row>
    <row r="4" spans="1:15" ht="23.25" customHeight="1" x14ac:dyDescent="0.2">
      <c r="A4" s="76">
        <v>2409</v>
      </c>
      <c r="B4" s="82" t="s">
        <v>48</v>
      </c>
      <c r="C4" s="83"/>
      <c r="D4" s="84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20"/>
      <c r="E5" s="221"/>
      <c r="F5" s="221"/>
      <c r="G5" s="22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9"/>
      <c r="E11" s="239"/>
      <c r="F11" s="239"/>
      <c r="G11" s="239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f>SUMIF(F52:F58,A16,I52:I58)+SUMIF(F52:F58,"PSU",I52:I58)</f>
        <v>0</v>
      </c>
      <c r="J16" s="205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>
        <f>SUMIF(F52:F58,A17,I52:I58)</f>
        <v>0</v>
      </c>
      <c r="J17" s="205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f>SUMIF(F52:F58,A18,I52:I58)</f>
        <v>0</v>
      </c>
      <c r="J18" s="205"/>
    </row>
    <row r="19" spans="1:10" ht="23.25" customHeight="1" x14ac:dyDescent="0.2">
      <c r="A19" s="139" t="s">
        <v>72</v>
      </c>
      <c r="B19" s="38" t="s">
        <v>29</v>
      </c>
      <c r="C19" s="62"/>
      <c r="D19" s="63"/>
      <c r="E19" s="203"/>
      <c r="F19" s="204"/>
      <c r="G19" s="203"/>
      <c r="H19" s="204"/>
      <c r="I19" s="203">
        <f>SUMIF(F52:F58,A19,I52:I58)</f>
        <v>0</v>
      </c>
      <c r="J19" s="205"/>
    </row>
    <row r="20" spans="1:10" ht="23.25" customHeight="1" x14ac:dyDescent="0.2">
      <c r="A20" s="139" t="s">
        <v>73</v>
      </c>
      <c r="B20" s="38" t="s">
        <v>30</v>
      </c>
      <c r="C20" s="62"/>
      <c r="D20" s="63"/>
      <c r="E20" s="203"/>
      <c r="F20" s="204"/>
      <c r="G20" s="203"/>
      <c r="H20" s="204"/>
      <c r="I20" s="203">
        <f>SUMIF(F52:F58,A20,I52:I58)</f>
        <v>0</v>
      </c>
      <c r="J20" s="205"/>
    </row>
    <row r="21" spans="1:10" ht="23.25" customHeight="1" x14ac:dyDescent="0.2">
      <c r="A21" s="2"/>
      <c r="B21" s="48" t="s">
        <v>31</v>
      </c>
      <c r="C21" s="64"/>
      <c r="D21" s="65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9">
        <f>ZakladDPHSniVypocet+ZakladDPHZaklVypocet</f>
        <v>0</v>
      </c>
      <c r="H28" s="209"/>
      <c r="I28" s="209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8">
        <f>A27</f>
        <v>0</v>
      </c>
      <c r="H29" s="208"/>
      <c r="I29" s="208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193"/>
      <c r="D39" s="193"/>
      <c r="E39" s="193"/>
      <c r="F39" s="99">
        <f>'03 01 Pol'!AE82</f>
        <v>0</v>
      </c>
      <c r="G39" s="100">
        <f>'03 01 Pol'!AF82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194" t="s">
        <v>46</v>
      </c>
      <c r="D40" s="194"/>
      <c r="E40" s="194"/>
      <c r="F40" s="104">
        <f>'03 01 Pol'!AE82</f>
        <v>0</v>
      </c>
      <c r="G40" s="105">
        <f>'03 01 Pol'!AF82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193" t="s">
        <v>44</v>
      </c>
      <c r="D41" s="193"/>
      <c r="E41" s="193"/>
      <c r="F41" s="108">
        <f>'03 01 Pol'!AE82</f>
        <v>0</v>
      </c>
      <c r="G41" s="101">
        <f>'03 01 Pol'!AF82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5" t="s">
        <v>52</v>
      </c>
      <c r="C42" s="196"/>
      <c r="D42" s="196"/>
      <c r="E42" s="197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20" t="s">
        <v>60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61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62</v>
      </c>
      <c r="C52" s="191" t="s">
        <v>63</v>
      </c>
      <c r="D52" s="192"/>
      <c r="E52" s="192"/>
      <c r="F52" s="135" t="s">
        <v>26</v>
      </c>
      <c r="G52" s="136"/>
      <c r="H52" s="136"/>
      <c r="I52" s="136">
        <f>'03 01 Pol'!G8</f>
        <v>0</v>
      </c>
      <c r="J52" s="132" t="str">
        <f>IF(I59=0,"",I52/I59*100)</f>
        <v/>
      </c>
    </row>
    <row r="53" spans="1:10" ht="36.75" customHeight="1" x14ac:dyDescent="0.2">
      <c r="A53" s="123"/>
      <c r="B53" s="128" t="s">
        <v>64</v>
      </c>
      <c r="C53" s="191" t="s">
        <v>65</v>
      </c>
      <c r="D53" s="192"/>
      <c r="E53" s="192"/>
      <c r="F53" s="135" t="s">
        <v>26</v>
      </c>
      <c r="G53" s="136"/>
      <c r="H53" s="136"/>
      <c r="I53" s="136">
        <f>'03 01 Pol'!G11</f>
        <v>0</v>
      </c>
      <c r="J53" s="132" t="str">
        <f>IF(I59=0,"",I53/I59*100)</f>
        <v/>
      </c>
    </row>
    <row r="54" spans="1:10" ht="36.75" customHeight="1" x14ac:dyDescent="0.2">
      <c r="A54" s="123"/>
      <c r="B54" s="128" t="s">
        <v>66</v>
      </c>
      <c r="C54" s="191" t="s">
        <v>67</v>
      </c>
      <c r="D54" s="192"/>
      <c r="E54" s="192"/>
      <c r="F54" s="135" t="s">
        <v>27</v>
      </c>
      <c r="G54" s="136"/>
      <c r="H54" s="136"/>
      <c r="I54" s="136">
        <f>'03 01 Pol'!G14</f>
        <v>0</v>
      </c>
      <c r="J54" s="132" t="str">
        <f>IF(I59=0,"",I54/I59*100)</f>
        <v/>
      </c>
    </row>
    <row r="55" spans="1:10" ht="36.75" customHeight="1" x14ac:dyDescent="0.2">
      <c r="A55" s="123"/>
      <c r="B55" s="128" t="s">
        <v>68</v>
      </c>
      <c r="C55" s="191" t="s">
        <v>69</v>
      </c>
      <c r="D55" s="192"/>
      <c r="E55" s="192"/>
      <c r="F55" s="135" t="s">
        <v>27</v>
      </c>
      <c r="G55" s="136"/>
      <c r="H55" s="136"/>
      <c r="I55" s="136">
        <f>'03 01 Pol'!G17</f>
        <v>0</v>
      </c>
      <c r="J55" s="132" t="str">
        <f>IF(I59=0,"",I55/I59*100)</f>
        <v/>
      </c>
    </row>
    <row r="56" spans="1:10" ht="36.75" customHeight="1" x14ac:dyDescent="0.2">
      <c r="A56" s="123"/>
      <c r="B56" s="128" t="s">
        <v>70</v>
      </c>
      <c r="C56" s="191" t="s">
        <v>71</v>
      </c>
      <c r="D56" s="192"/>
      <c r="E56" s="192"/>
      <c r="F56" s="135" t="s">
        <v>28</v>
      </c>
      <c r="G56" s="136"/>
      <c r="H56" s="136"/>
      <c r="I56" s="136">
        <f>'03 01 Pol'!G66</f>
        <v>0</v>
      </c>
      <c r="J56" s="132" t="str">
        <f>IF(I59=0,"",I56/I59*100)</f>
        <v/>
      </c>
    </row>
    <row r="57" spans="1:10" ht="36.75" customHeight="1" x14ac:dyDescent="0.2">
      <c r="A57" s="123"/>
      <c r="B57" s="128" t="s">
        <v>72</v>
      </c>
      <c r="C57" s="191" t="s">
        <v>29</v>
      </c>
      <c r="D57" s="192"/>
      <c r="E57" s="192"/>
      <c r="F57" s="135" t="s">
        <v>72</v>
      </c>
      <c r="G57" s="136"/>
      <c r="H57" s="136"/>
      <c r="I57" s="136">
        <f>'03 01 Pol'!G74</f>
        <v>0</v>
      </c>
      <c r="J57" s="132" t="str">
        <f>IF(I59=0,"",I57/I59*100)</f>
        <v/>
      </c>
    </row>
    <row r="58" spans="1:10" ht="36.75" customHeight="1" x14ac:dyDescent="0.2">
      <c r="A58" s="123"/>
      <c r="B58" s="128" t="s">
        <v>73</v>
      </c>
      <c r="C58" s="191" t="s">
        <v>30</v>
      </c>
      <c r="D58" s="192"/>
      <c r="E58" s="192"/>
      <c r="F58" s="135" t="s">
        <v>73</v>
      </c>
      <c r="G58" s="136"/>
      <c r="H58" s="136"/>
      <c r="I58" s="136">
        <f>'03 01 Pol'!G78</f>
        <v>0</v>
      </c>
      <c r="J58" s="132" t="str">
        <f>IF(I59=0,"",I58/I59*100)</f>
        <v/>
      </c>
    </row>
    <row r="59" spans="1:10" ht="25.5" customHeight="1" x14ac:dyDescent="0.2">
      <c r="A59" s="124"/>
      <c r="B59" s="129" t="s">
        <v>1</v>
      </c>
      <c r="C59" s="130"/>
      <c r="D59" s="131"/>
      <c r="E59" s="131"/>
      <c r="F59" s="137"/>
      <c r="G59" s="138"/>
      <c r="H59" s="138"/>
      <c r="I59" s="138">
        <f>SUM(I52:I58)</f>
        <v>0</v>
      </c>
      <c r="J59" s="133">
        <f>SUM(J52:J58)</f>
        <v>0</v>
      </c>
    </row>
    <row r="60" spans="1:10" x14ac:dyDescent="0.2">
      <c r="F60" s="87"/>
      <c r="G60" s="87"/>
      <c r="H60" s="87"/>
      <c r="I60" s="87"/>
      <c r="J60" s="134"/>
    </row>
    <row r="61" spans="1:10" x14ac:dyDescent="0.2">
      <c r="F61" s="87"/>
      <c r="G61" s="87"/>
      <c r="H61" s="87"/>
      <c r="I61" s="87"/>
      <c r="J61" s="134"/>
    </row>
    <row r="62" spans="1:10" x14ac:dyDescent="0.2">
      <c r="F62" s="87"/>
      <c r="G62" s="87"/>
      <c r="H62" s="87"/>
      <c r="I62" s="87"/>
      <c r="J62" s="134"/>
    </row>
  </sheetData>
  <sheetProtection algorithmName="SHA-512" hashValue="CfOzc3l/qu8T/pnwg8mwqJ0i1NXMMAU3JTRepVl40j8Wvnzp9NdhF70zN2z7FDTF15GKcPxIXjVLTOP6dZ4q2w==" saltValue="iGcOyDT6QJ6T4asaFf+tH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8:E58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foT5mGF8cVkZdL9Dg5e2i/hb+PCHQJJsGHrvOUZqzuHDb7/VvPEXxYbpqXD6CYjmHlRRy0bmRqiJUgbjFA4ZNQ==" saltValue="I1g6Bx7M/XXKrqSv7LHFY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9D0AE-D0B7-4C3A-880C-A38E2E3BFCC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74</v>
      </c>
    </row>
    <row r="2" spans="1:60" ht="24.95" customHeight="1" x14ac:dyDescent="0.2">
      <c r="A2" s="140" t="s">
        <v>8</v>
      </c>
      <c r="B2" s="49" t="s">
        <v>49</v>
      </c>
      <c r="C2" s="248" t="s">
        <v>50</v>
      </c>
      <c r="D2" s="249"/>
      <c r="E2" s="249"/>
      <c r="F2" s="249"/>
      <c r="G2" s="250"/>
      <c r="AG2" t="s">
        <v>75</v>
      </c>
    </row>
    <row r="3" spans="1:60" ht="24.95" customHeight="1" x14ac:dyDescent="0.2">
      <c r="A3" s="140" t="s">
        <v>9</v>
      </c>
      <c r="B3" s="49" t="s">
        <v>45</v>
      </c>
      <c r="C3" s="248" t="s">
        <v>46</v>
      </c>
      <c r="D3" s="249"/>
      <c r="E3" s="249"/>
      <c r="F3" s="249"/>
      <c r="G3" s="250"/>
      <c r="AC3" s="121" t="s">
        <v>75</v>
      </c>
      <c r="AG3" t="s">
        <v>76</v>
      </c>
    </row>
    <row r="4" spans="1:60" ht="24.95" customHeight="1" x14ac:dyDescent="0.2">
      <c r="A4" s="141" t="s">
        <v>10</v>
      </c>
      <c r="B4" s="142" t="s">
        <v>43</v>
      </c>
      <c r="C4" s="251" t="s">
        <v>44</v>
      </c>
      <c r="D4" s="252"/>
      <c r="E4" s="252"/>
      <c r="F4" s="252"/>
      <c r="G4" s="253"/>
      <c r="AG4" t="s">
        <v>77</v>
      </c>
    </row>
    <row r="5" spans="1:60" x14ac:dyDescent="0.2">
      <c r="D5" s="10"/>
    </row>
    <row r="6" spans="1:60" ht="38.25" x14ac:dyDescent="0.2">
      <c r="A6" s="144" t="s">
        <v>78</v>
      </c>
      <c r="B6" s="146" t="s">
        <v>79</v>
      </c>
      <c r="C6" s="146" t="s">
        <v>80</v>
      </c>
      <c r="D6" s="145" t="s">
        <v>81</v>
      </c>
      <c r="E6" s="144" t="s">
        <v>82</v>
      </c>
      <c r="F6" s="143" t="s">
        <v>83</v>
      </c>
      <c r="G6" s="144" t="s">
        <v>31</v>
      </c>
      <c r="H6" s="147" t="s">
        <v>32</v>
      </c>
      <c r="I6" s="147" t="s">
        <v>84</v>
      </c>
      <c r="J6" s="147" t="s">
        <v>33</v>
      </c>
      <c r="K6" s="147" t="s">
        <v>85</v>
      </c>
      <c r="L6" s="147" t="s">
        <v>86</v>
      </c>
      <c r="M6" s="147" t="s">
        <v>87</v>
      </c>
      <c r="N6" s="147" t="s">
        <v>88</v>
      </c>
      <c r="O6" s="147" t="s">
        <v>89</v>
      </c>
      <c r="P6" s="147" t="s">
        <v>90</v>
      </c>
      <c r="Q6" s="147" t="s">
        <v>91</v>
      </c>
      <c r="R6" s="147" t="s">
        <v>92</v>
      </c>
      <c r="S6" s="147" t="s">
        <v>93</v>
      </c>
      <c r="T6" s="147" t="s">
        <v>94</v>
      </c>
      <c r="U6" s="147" t="s">
        <v>95</v>
      </c>
      <c r="V6" s="147" t="s">
        <v>96</v>
      </c>
      <c r="W6" s="147" t="s">
        <v>97</v>
      </c>
      <c r="X6" s="147" t="s">
        <v>98</v>
      </c>
      <c r="Y6" s="147" t="s">
        <v>99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4" t="s">
        <v>100</v>
      </c>
      <c r="B8" s="165" t="s">
        <v>62</v>
      </c>
      <c r="C8" s="183" t="s">
        <v>63</v>
      </c>
      <c r="D8" s="166"/>
      <c r="E8" s="167"/>
      <c r="F8" s="168"/>
      <c r="G8" s="169">
        <f>SUMIF(AG9:AG10,"&lt;&gt;NOR",G9:G10)</f>
        <v>0</v>
      </c>
      <c r="H8" s="163"/>
      <c r="I8" s="163">
        <f>SUM(I9:I10)</f>
        <v>0</v>
      </c>
      <c r="J8" s="163"/>
      <c r="K8" s="163">
        <f>SUM(K9:K10)</f>
        <v>0</v>
      </c>
      <c r="L8" s="163"/>
      <c r="M8" s="163">
        <f>SUM(M9:M10)</f>
        <v>0</v>
      </c>
      <c r="N8" s="162"/>
      <c r="O8" s="162">
        <f>SUM(O9:O10)</f>
        <v>0.04</v>
      </c>
      <c r="P8" s="162"/>
      <c r="Q8" s="162">
        <f>SUM(Q9:Q10)</f>
        <v>0</v>
      </c>
      <c r="R8" s="163"/>
      <c r="S8" s="163"/>
      <c r="T8" s="163"/>
      <c r="U8" s="163"/>
      <c r="V8" s="163">
        <f>SUM(V9:V10)</f>
        <v>1.0900000000000001</v>
      </c>
      <c r="W8" s="163"/>
      <c r="X8" s="163"/>
      <c r="Y8" s="163"/>
      <c r="AG8" t="s">
        <v>101</v>
      </c>
    </row>
    <row r="9" spans="1:60" outlineLevel="1" x14ac:dyDescent="0.2">
      <c r="A9" s="171">
        <v>1</v>
      </c>
      <c r="B9" s="172" t="s">
        <v>102</v>
      </c>
      <c r="C9" s="184" t="s">
        <v>103</v>
      </c>
      <c r="D9" s="173" t="s">
        <v>104</v>
      </c>
      <c r="E9" s="174">
        <v>1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3.696E-2</v>
      </c>
      <c r="O9" s="157">
        <f>ROUND(E9*N9,2)</f>
        <v>0.04</v>
      </c>
      <c r="P9" s="157">
        <v>0</v>
      </c>
      <c r="Q9" s="157">
        <f>ROUND(E9*P9,2)</f>
        <v>0</v>
      </c>
      <c r="R9" s="158"/>
      <c r="S9" s="158" t="s">
        <v>105</v>
      </c>
      <c r="T9" s="158" t="s">
        <v>105</v>
      </c>
      <c r="U9" s="158">
        <v>1.0941000000000001</v>
      </c>
      <c r="V9" s="158">
        <f>ROUND(E9*U9,2)</f>
        <v>1.0900000000000001</v>
      </c>
      <c r="W9" s="158"/>
      <c r="X9" s="158" t="s">
        <v>106</v>
      </c>
      <c r="Y9" s="158" t="s">
        <v>107</v>
      </c>
      <c r="Z9" s="148"/>
      <c r="AA9" s="148"/>
      <c r="AB9" s="148"/>
      <c r="AC9" s="148"/>
      <c r="AD9" s="148"/>
      <c r="AE9" s="148"/>
      <c r="AF9" s="148"/>
      <c r="AG9" s="148" t="s">
        <v>108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185" t="s">
        <v>109</v>
      </c>
      <c r="D10" s="160"/>
      <c r="E10" s="161">
        <v>1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110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64" t="s">
        <v>100</v>
      </c>
      <c r="B11" s="165" t="s">
        <v>64</v>
      </c>
      <c r="C11" s="183" t="s">
        <v>65</v>
      </c>
      <c r="D11" s="166"/>
      <c r="E11" s="167"/>
      <c r="F11" s="168"/>
      <c r="G11" s="169">
        <f>SUMIF(AG12:AG13,"&lt;&gt;NOR",G12:G13)</f>
        <v>0</v>
      </c>
      <c r="H11" s="163"/>
      <c r="I11" s="163">
        <f>SUM(I12:I13)</f>
        <v>0</v>
      </c>
      <c r="J11" s="163"/>
      <c r="K11" s="163">
        <f>SUM(K12:K13)</f>
        <v>0</v>
      </c>
      <c r="L11" s="163"/>
      <c r="M11" s="163">
        <f>SUM(M12:M13)</f>
        <v>0</v>
      </c>
      <c r="N11" s="162"/>
      <c r="O11" s="162">
        <f>SUM(O12:O13)</f>
        <v>0</v>
      </c>
      <c r="P11" s="162"/>
      <c r="Q11" s="162">
        <f>SUM(Q12:Q13)</f>
        <v>0</v>
      </c>
      <c r="R11" s="163"/>
      <c r="S11" s="163"/>
      <c r="T11" s="163"/>
      <c r="U11" s="163"/>
      <c r="V11" s="163">
        <f>SUM(V12:V13)</f>
        <v>0</v>
      </c>
      <c r="W11" s="163"/>
      <c r="X11" s="163"/>
      <c r="Y11" s="163"/>
      <c r="AG11" t="s">
        <v>101</v>
      </c>
    </row>
    <row r="12" spans="1:60" ht="22.5" outlineLevel="1" x14ac:dyDescent="0.2">
      <c r="A12" s="171">
        <v>2</v>
      </c>
      <c r="B12" s="172" t="s">
        <v>111</v>
      </c>
      <c r="C12" s="184" t="s">
        <v>112</v>
      </c>
      <c r="D12" s="173" t="s">
        <v>113</v>
      </c>
      <c r="E12" s="174">
        <v>1</v>
      </c>
      <c r="F12" s="175"/>
      <c r="G12" s="176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7">
        <v>0</v>
      </c>
      <c r="O12" s="157">
        <f>ROUND(E12*N12,2)</f>
        <v>0</v>
      </c>
      <c r="P12" s="157">
        <v>0</v>
      </c>
      <c r="Q12" s="157">
        <f>ROUND(E12*P12,2)</f>
        <v>0</v>
      </c>
      <c r="R12" s="158"/>
      <c r="S12" s="158" t="s">
        <v>114</v>
      </c>
      <c r="T12" s="158" t="s">
        <v>115</v>
      </c>
      <c r="U12" s="158">
        <v>0</v>
      </c>
      <c r="V12" s="158">
        <f>ROUND(E12*U12,2)</f>
        <v>0</v>
      </c>
      <c r="W12" s="158"/>
      <c r="X12" s="158" t="s">
        <v>106</v>
      </c>
      <c r="Y12" s="158" t="s">
        <v>107</v>
      </c>
      <c r="Z12" s="148"/>
      <c r="AA12" s="148"/>
      <c r="AB12" s="148"/>
      <c r="AC12" s="148"/>
      <c r="AD12" s="148"/>
      <c r="AE12" s="148"/>
      <c r="AF12" s="148"/>
      <c r="AG12" s="148" t="s">
        <v>108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2" x14ac:dyDescent="0.2">
      <c r="A13" s="155"/>
      <c r="B13" s="156"/>
      <c r="C13" s="185" t="s">
        <v>116</v>
      </c>
      <c r="D13" s="160"/>
      <c r="E13" s="161">
        <v>1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110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4" t="s">
        <v>100</v>
      </c>
      <c r="B14" s="165" t="s">
        <v>66</v>
      </c>
      <c r="C14" s="183" t="s">
        <v>67</v>
      </c>
      <c r="D14" s="166"/>
      <c r="E14" s="167"/>
      <c r="F14" s="168"/>
      <c r="G14" s="169">
        <f>SUMIF(AG15:AG16,"&lt;&gt;NOR",G15:G16)</f>
        <v>0</v>
      </c>
      <c r="H14" s="163"/>
      <c r="I14" s="163">
        <f>SUM(I15:I16)</f>
        <v>0</v>
      </c>
      <c r="J14" s="163"/>
      <c r="K14" s="163">
        <f>SUM(K15:K16)</f>
        <v>0</v>
      </c>
      <c r="L14" s="163"/>
      <c r="M14" s="163">
        <f>SUM(M15:M16)</f>
        <v>0</v>
      </c>
      <c r="N14" s="162"/>
      <c r="O14" s="162">
        <f>SUM(O15:O16)</f>
        <v>0</v>
      </c>
      <c r="P14" s="162"/>
      <c r="Q14" s="162">
        <f>SUM(Q15:Q16)</f>
        <v>0</v>
      </c>
      <c r="R14" s="163"/>
      <c r="S14" s="163"/>
      <c r="T14" s="163"/>
      <c r="U14" s="163"/>
      <c r="V14" s="163">
        <f>SUM(V15:V16)</f>
        <v>0.27</v>
      </c>
      <c r="W14" s="163"/>
      <c r="X14" s="163"/>
      <c r="Y14" s="163"/>
      <c r="AG14" t="s">
        <v>101</v>
      </c>
    </row>
    <row r="15" spans="1:60" outlineLevel="1" x14ac:dyDescent="0.2">
      <c r="A15" s="171">
        <v>3</v>
      </c>
      <c r="B15" s="172" t="s">
        <v>117</v>
      </c>
      <c r="C15" s="184" t="s">
        <v>118</v>
      </c>
      <c r="D15" s="173" t="s">
        <v>104</v>
      </c>
      <c r="E15" s="174">
        <v>1</v>
      </c>
      <c r="F15" s="175"/>
      <c r="G15" s="176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5.8E-4</v>
      </c>
      <c r="O15" s="157">
        <f>ROUND(E15*N15,2)</f>
        <v>0</v>
      </c>
      <c r="P15" s="157">
        <v>0</v>
      </c>
      <c r="Q15" s="157">
        <f>ROUND(E15*P15,2)</f>
        <v>0</v>
      </c>
      <c r="R15" s="158"/>
      <c r="S15" s="158" t="s">
        <v>105</v>
      </c>
      <c r="T15" s="158" t="s">
        <v>105</v>
      </c>
      <c r="U15" s="158">
        <v>0.27</v>
      </c>
      <c r="V15" s="158">
        <f>ROUND(E15*U15,2)</f>
        <v>0.27</v>
      </c>
      <c r="W15" s="158"/>
      <c r="X15" s="158" t="s">
        <v>106</v>
      </c>
      <c r="Y15" s="158" t="s">
        <v>107</v>
      </c>
      <c r="Z15" s="148"/>
      <c r="AA15" s="148"/>
      <c r="AB15" s="148"/>
      <c r="AC15" s="148"/>
      <c r="AD15" s="148"/>
      <c r="AE15" s="148"/>
      <c r="AF15" s="148"/>
      <c r="AG15" s="148" t="s">
        <v>108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185" t="s">
        <v>109</v>
      </c>
      <c r="D16" s="160"/>
      <c r="E16" s="161">
        <v>1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110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4" t="s">
        <v>100</v>
      </c>
      <c r="B17" s="165" t="s">
        <v>68</v>
      </c>
      <c r="C17" s="183" t="s">
        <v>69</v>
      </c>
      <c r="D17" s="166"/>
      <c r="E17" s="167"/>
      <c r="F17" s="168"/>
      <c r="G17" s="169">
        <f>SUMIF(AG18:AG65,"&lt;&gt;NOR",G18:G65)</f>
        <v>0</v>
      </c>
      <c r="H17" s="163"/>
      <c r="I17" s="163">
        <f>SUM(I18:I65)</f>
        <v>0</v>
      </c>
      <c r="J17" s="163"/>
      <c r="K17" s="163">
        <f>SUM(K18:K65)</f>
        <v>0</v>
      </c>
      <c r="L17" s="163"/>
      <c r="M17" s="163">
        <f>SUM(M18:M65)</f>
        <v>0</v>
      </c>
      <c r="N17" s="162"/>
      <c r="O17" s="162">
        <f>SUM(O18:O65)</f>
        <v>0</v>
      </c>
      <c r="P17" s="162"/>
      <c r="Q17" s="162">
        <f>SUM(Q18:Q65)</f>
        <v>0</v>
      </c>
      <c r="R17" s="163"/>
      <c r="S17" s="163"/>
      <c r="T17" s="163"/>
      <c r="U17" s="163"/>
      <c r="V17" s="163">
        <f>SUM(V18:V65)</f>
        <v>0</v>
      </c>
      <c r="W17" s="163"/>
      <c r="X17" s="163"/>
      <c r="Y17" s="163"/>
      <c r="AG17" t="s">
        <v>101</v>
      </c>
    </row>
    <row r="18" spans="1:60" ht="22.5" outlineLevel="1" x14ac:dyDescent="0.2">
      <c r="A18" s="171">
        <v>4</v>
      </c>
      <c r="B18" s="172" t="s">
        <v>119</v>
      </c>
      <c r="C18" s="184" t="s">
        <v>120</v>
      </c>
      <c r="D18" s="173" t="s">
        <v>104</v>
      </c>
      <c r="E18" s="174">
        <v>1</v>
      </c>
      <c r="F18" s="175"/>
      <c r="G18" s="176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8"/>
      <c r="S18" s="158" t="s">
        <v>114</v>
      </c>
      <c r="T18" s="158" t="s">
        <v>115</v>
      </c>
      <c r="U18" s="158">
        <v>0</v>
      </c>
      <c r="V18" s="158">
        <f>ROUND(E18*U18,2)</f>
        <v>0</v>
      </c>
      <c r="W18" s="158"/>
      <c r="X18" s="158" t="s">
        <v>106</v>
      </c>
      <c r="Y18" s="158" t="s">
        <v>107</v>
      </c>
      <c r="Z18" s="148"/>
      <c r="AA18" s="148"/>
      <c r="AB18" s="148"/>
      <c r="AC18" s="148"/>
      <c r="AD18" s="148"/>
      <c r="AE18" s="148"/>
      <c r="AF18" s="148"/>
      <c r="AG18" s="148" t="s">
        <v>108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185" t="s">
        <v>121</v>
      </c>
      <c r="D19" s="160"/>
      <c r="E19" s="161">
        <v>1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110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1">
        <v>5</v>
      </c>
      <c r="B20" s="172" t="s">
        <v>122</v>
      </c>
      <c r="C20" s="184" t="s">
        <v>123</v>
      </c>
      <c r="D20" s="173" t="s">
        <v>104</v>
      </c>
      <c r="E20" s="174">
        <v>1</v>
      </c>
      <c r="F20" s="175"/>
      <c r="G20" s="176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8"/>
      <c r="S20" s="158" t="s">
        <v>114</v>
      </c>
      <c r="T20" s="158" t="s">
        <v>115</v>
      </c>
      <c r="U20" s="158">
        <v>0</v>
      </c>
      <c r="V20" s="158">
        <f>ROUND(E20*U20,2)</f>
        <v>0</v>
      </c>
      <c r="W20" s="158"/>
      <c r="X20" s="158" t="s">
        <v>106</v>
      </c>
      <c r="Y20" s="158" t="s">
        <v>107</v>
      </c>
      <c r="Z20" s="148"/>
      <c r="AA20" s="148"/>
      <c r="AB20" s="148"/>
      <c r="AC20" s="148"/>
      <c r="AD20" s="148"/>
      <c r="AE20" s="148"/>
      <c r="AF20" s="148"/>
      <c r="AG20" s="148" t="s">
        <v>108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2" x14ac:dyDescent="0.2">
      <c r="A21" s="155"/>
      <c r="B21" s="156"/>
      <c r="C21" s="185" t="s">
        <v>124</v>
      </c>
      <c r="D21" s="160"/>
      <c r="E21" s="161">
        <v>1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110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1">
        <v>6</v>
      </c>
      <c r="B22" s="172" t="s">
        <v>125</v>
      </c>
      <c r="C22" s="184" t="s">
        <v>126</v>
      </c>
      <c r="D22" s="173" t="s">
        <v>104</v>
      </c>
      <c r="E22" s="174">
        <v>0</v>
      </c>
      <c r="F22" s="175"/>
      <c r="G22" s="176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8"/>
      <c r="S22" s="158" t="s">
        <v>114</v>
      </c>
      <c r="T22" s="158" t="s">
        <v>115</v>
      </c>
      <c r="U22" s="158">
        <v>0</v>
      </c>
      <c r="V22" s="158">
        <f>ROUND(E22*U22,2)</f>
        <v>0</v>
      </c>
      <c r="W22" s="158"/>
      <c r="X22" s="158" t="s">
        <v>106</v>
      </c>
      <c r="Y22" s="158" t="s">
        <v>107</v>
      </c>
      <c r="Z22" s="148"/>
      <c r="AA22" s="148"/>
      <c r="AB22" s="148"/>
      <c r="AC22" s="148"/>
      <c r="AD22" s="148"/>
      <c r="AE22" s="148"/>
      <c r="AF22" s="148"/>
      <c r="AG22" s="148" t="s">
        <v>108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2" x14ac:dyDescent="0.2">
      <c r="A23" s="155"/>
      <c r="B23" s="156"/>
      <c r="C23" s="185" t="s">
        <v>127</v>
      </c>
      <c r="D23" s="160"/>
      <c r="E23" s="161"/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110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1">
        <v>7</v>
      </c>
      <c r="B24" s="172" t="s">
        <v>128</v>
      </c>
      <c r="C24" s="184" t="s">
        <v>129</v>
      </c>
      <c r="D24" s="173" t="s">
        <v>113</v>
      </c>
      <c r="E24" s="174">
        <v>1</v>
      </c>
      <c r="F24" s="175"/>
      <c r="G24" s="176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7">
        <v>0</v>
      </c>
      <c r="O24" s="157">
        <f>ROUND(E24*N24,2)</f>
        <v>0</v>
      </c>
      <c r="P24" s="157">
        <v>0</v>
      </c>
      <c r="Q24" s="157">
        <f>ROUND(E24*P24,2)</f>
        <v>0</v>
      </c>
      <c r="R24" s="158"/>
      <c r="S24" s="158" t="s">
        <v>114</v>
      </c>
      <c r="T24" s="158" t="s">
        <v>115</v>
      </c>
      <c r="U24" s="158">
        <v>0</v>
      </c>
      <c r="V24" s="158">
        <f>ROUND(E24*U24,2)</f>
        <v>0</v>
      </c>
      <c r="W24" s="158"/>
      <c r="X24" s="158" t="s">
        <v>106</v>
      </c>
      <c r="Y24" s="158" t="s">
        <v>107</v>
      </c>
      <c r="Z24" s="148"/>
      <c r="AA24" s="148"/>
      <c r="AB24" s="148"/>
      <c r="AC24" s="148"/>
      <c r="AD24" s="148"/>
      <c r="AE24" s="148"/>
      <c r="AF24" s="148"/>
      <c r="AG24" s="148" t="s">
        <v>108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2" x14ac:dyDescent="0.2">
      <c r="A25" s="155"/>
      <c r="B25" s="156"/>
      <c r="C25" s="185" t="s">
        <v>130</v>
      </c>
      <c r="D25" s="160"/>
      <c r="E25" s="161">
        <v>1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110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71">
        <v>8</v>
      </c>
      <c r="B26" s="172" t="s">
        <v>131</v>
      </c>
      <c r="C26" s="184" t="s">
        <v>132</v>
      </c>
      <c r="D26" s="173" t="s">
        <v>113</v>
      </c>
      <c r="E26" s="174">
        <v>0</v>
      </c>
      <c r="F26" s="175"/>
      <c r="G26" s="176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8"/>
      <c r="S26" s="158" t="s">
        <v>114</v>
      </c>
      <c r="T26" s="158" t="s">
        <v>115</v>
      </c>
      <c r="U26" s="158">
        <v>0</v>
      </c>
      <c r="V26" s="158">
        <f>ROUND(E26*U26,2)</f>
        <v>0</v>
      </c>
      <c r="W26" s="158"/>
      <c r="X26" s="158" t="s">
        <v>106</v>
      </c>
      <c r="Y26" s="158" t="s">
        <v>107</v>
      </c>
      <c r="Z26" s="148"/>
      <c r="AA26" s="148"/>
      <c r="AB26" s="148"/>
      <c r="AC26" s="148"/>
      <c r="AD26" s="148"/>
      <c r="AE26" s="148"/>
      <c r="AF26" s="148"/>
      <c r="AG26" s="148" t="s">
        <v>108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2" x14ac:dyDescent="0.2">
      <c r="A27" s="155"/>
      <c r="B27" s="156"/>
      <c r="C27" s="185" t="s">
        <v>133</v>
      </c>
      <c r="D27" s="160"/>
      <c r="E27" s="161"/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110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1">
        <v>9</v>
      </c>
      <c r="B28" s="172" t="s">
        <v>134</v>
      </c>
      <c r="C28" s="184" t="s">
        <v>135</v>
      </c>
      <c r="D28" s="173" t="s">
        <v>113</v>
      </c>
      <c r="E28" s="174">
        <v>3</v>
      </c>
      <c r="F28" s="175"/>
      <c r="G28" s="176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8"/>
      <c r="S28" s="158" t="s">
        <v>114</v>
      </c>
      <c r="T28" s="158" t="s">
        <v>115</v>
      </c>
      <c r="U28" s="158">
        <v>0</v>
      </c>
      <c r="V28" s="158">
        <f>ROUND(E28*U28,2)</f>
        <v>0</v>
      </c>
      <c r="W28" s="158"/>
      <c r="X28" s="158" t="s">
        <v>106</v>
      </c>
      <c r="Y28" s="158" t="s">
        <v>107</v>
      </c>
      <c r="Z28" s="148"/>
      <c r="AA28" s="148"/>
      <c r="AB28" s="148"/>
      <c r="AC28" s="148"/>
      <c r="AD28" s="148"/>
      <c r="AE28" s="148"/>
      <c r="AF28" s="148"/>
      <c r="AG28" s="148" t="s">
        <v>108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5"/>
      <c r="B29" s="156"/>
      <c r="C29" s="185" t="s">
        <v>136</v>
      </c>
      <c r="D29" s="160"/>
      <c r="E29" s="161">
        <v>3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110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71">
        <v>10</v>
      </c>
      <c r="B30" s="172" t="s">
        <v>137</v>
      </c>
      <c r="C30" s="184" t="s">
        <v>138</v>
      </c>
      <c r="D30" s="173" t="s">
        <v>113</v>
      </c>
      <c r="E30" s="174">
        <v>1</v>
      </c>
      <c r="F30" s="175"/>
      <c r="G30" s="176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8"/>
      <c r="S30" s="158" t="s">
        <v>114</v>
      </c>
      <c r="T30" s="158" t="s">
        <v>115</v>
      </c>
      <c r="U30" s="158">
        <v>0</v>
      </c>
      <c r="V30" s="158">
        <f>ROUND(E30*U30,2)</f>
        <v>0</v>
      </c>
      <c r="W30" s="158"/>
      <c r="X30" s="158" t="s">
        <v>106</v>
      </c>
      <c r="Y30" s="158" t="s">
        <v>107</v>
      </c>
      <c r="Z30" s="148"/>
      <c r="AA30" s="148"/>
      <c r="AB30" s="148"/>
      <c r="AC30" s="148"/>
      <c r="AD30" s="148"/>
      <c r="AE30" s="148"/>
      <c r="AF30" s="148"/>
      <c r="AG30" s="148" t="s">
        <v>108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85" t="s">
        <v>139</v>
      </c>
      <c r="D31" s="160"/>
      <c r="E31" s="161">
        <v>1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110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1">
        <v>11</v>
      </c>
      <c r="B32" s="172" t="s">
        <v>140</v>
      </c>
      <c r="C32" s="184" t="s">
        <v>141</v>
      </c>
      <c r="D32" s="173" t="s">
        <v>104</v>
      </c>
      <c r="E32" s="174">
        <v>1</v>
      </c>
      <c r="F32" s="175"/>
      <c r="G32" s="176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114</v>
      </c>
      <c r="T32" s="158" t="s">
        <v>115</v>
      </c>
      <c r="U32" s="158">
        <v>0</v>
      </c>
      <c r="V32" s="158">
        <f>ROUND(E32*U32,2)</f>
        <v>0</v>
      </c>
      <c r="W32" s="158"/>
      <c r="X32" s="158" t="s">
        <v>106</v>
      </c>
      <c r="Y32" s="158" t="s">
        <v>107</v>
      </c>
      <c r="Z32" s="148"/>
      <c r="AA32" s="148"/>
      <c r="AB32" s="148"/>
      <c r="AC32" s="148"/>
      <c r="AD32" s="148"/>
      <c r="AE32" s="148"/>
      <c r="AF32" s="148"/>
      <c r="AG32" s="148" t="s">
        <v>108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2">
      <c r="A33" s="155"/>
      <c r="B33" s="156"/>
      <c r="C33" s="185" t="s">
        <v>142</v>
      </c>
      <c r="D33" s="160"/>
      <c r="E33" s="161">
        <v>1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110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71">
        <v>12</v>
      </c>
      <c r="B34" s="172" t="s">
        <v>143</v>
      </c>
      <c r="C34" s="184" t="s">
        <v>144</v>
      </c>
      <c r="D34" s="173" t="s">
        <v>104</v>
      </c>
      <c r="E34" s="174">
        <v>0</v>
      </c>
      <c r="F34" s="175"/>
      <c r="G34" s="176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8"/>
      <c r="S34" s="158" t="s">
        <v>114</v>
      </c>
      <c r="T34" s="158" t="s">
        <v>115</v>
      </c>
      <c r="U34" s="158">
        <v>0</v>
      </c>
      <c r="V34" s="158">
        <f>ROUND(E34*U34,2)</f>
        <v>0</v>
      </c>
      <c r="W34" s="158"/>
      <c r="X34" s="158" t="s">
        <v>106</v>
      </c>
      <c r="Y34" s="158" t="s">
        <v>107</v>
      </c>
      <c r="Z34" s="148"/>
      <c r="AA34" s="148"/>
      <c r="AB34" s="148"/>
      <c r="AC34" s="148"/>
      <c r="AD34" s="148"/>
      <c r="AE34" s="148"/>
      <c r="AF34" s="148"/>
      <c r="AG34" s="148" t="s">
        <v>108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2" x14ac:dyDescent="0.2">
      <c r="A35" s="155"/>
      <c r="B35" s="156"/>
      <c r="C35" s="185" t="s">
        <v>145</v>
      </c>
      <c r="D35" s="160"/>
      <c r="E35" s="161"/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110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1">
        <v>13</v>
      </c>
      <c r="B36" s="172" t="s">
        <v>146</v>
      </c>
      <c r="C36" s="184" t="s">
        <v>147</v>
      </c>
      <c r="D36" s="173" t="s">
        <v>104</v>
      </c>
      <c r="E36" s="174">
        <v>0</v>
      </c>
      <c r="F36" s="175"/>
      <c r="G36" s="176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8"/>
      <c r="S36" s="158" t="s">
        <v>114</v>
      </c>
      <c r="T36" s="158" t="s">
        <v>115</v>
      </c>
      <c r="U36" s="158">
        <v>0</v>
      </c>
      <c r="V36" s="158">
        <f>ROUND(E36*U36,2)</f>
        <v>0</v>
      </c>
      <c r="W36" s="158"/>
      <c r="X36" s="158" t="s">
        <v>106</v>
      </c>
      <c r="Y36" s="158" t="s">
        <v>107</v>
      </c>
      <c r="Z36" s="148"/>
      <c r="AA36" s="148"/>
      <c r="AB36" s="148"/>
      <c r="AC36" s="148"/>
      <c r="AD36" s="148"/>
      <c r="AE36" s="148"/>
      <c r="AF36" s="148"/>
      <c r="AG36" s="148" t="s">
        <v>108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2" x14ac:dyDescent="0.2">
      <c r="A37" s="155"/>
      <c r="B37" s="156"/>
      <c r="C37" s="185" t="s">
        <v>145</v>
      </c>
      <c r="D37" s="160"/>
      <c r="E37" s="161"/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110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1">
        <v>14</v>
      </c>
      <c r="B38" s="172" t="s">
        <v>148</v>
      </c>
      <c r="C38" s="184" t="s">
        <v>149</v>
      </c>
      <c r="D38" s="173" t="s">
        <v>104</v>
      </c>
      <c r="E38" s="174">
        <v>0</v>
      </c>
      <c r="F38" s="175"/>
      <c r="G38" s="176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21</v>
      </c>
      <c r="M38" s="158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8"/>
      <c r="S38" s="158" t="s">
        <v>114</v>
      </c>
      <c r="T38" s="158" t="s">
        <v>115</v>
      </c>
      <c r="U38" s="158">
        <v>0</v>
      </c>
      <c r="V38" s="158">
        <f>ROUND(E38*U38,2)</f>
        <v>0</v>
      </c>
      <c r="W38" s="158"/>
      <c r="X38" s="158" t="s">
        <v>106</v>
      </c>
      <c r="Y38" s="158" t="s">
        <v>107</v>
      </c>
      <c r="Z38" s="148"/>
      <c r="AA38" s="148"/>
      <c r="AB38" s="148"/>
      <c r="AC38" s="148"/>
      <c r="AD38" s="148"/>
      <c r="AE38" s="148"/>
      <c r="AF38" s="148"/>
      <c r="AG38" s="148" t="s">
        <v>108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2" x14ac:dyDescent="0.2">
      <c r="A39" s="155"/>
      <c r="B39" s="156"/>
      <c r="C39" s="185" t="s">
        <v>145</v>
      </c>
      <c r="D39" s="160"/>
      <c r="E39" s="161"/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110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1">
        <v>15</v>
      </c>
      <c r="B40" s="172" t="s">
        <v>150</v>
      </c>
      <c r="C40" s="184" t="s">
        <v>151</v>
      </c>
      <c r="D40" s="173" t="s">
        <v>104</v>
      </c>
      <c r="E40" s="174">
        <v>0</v>
      </c>
      <c r="F40" s="175"/>
      <c r="G40" s="176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21</v>
      </c>
      <c r="M40" s="158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8"/>
      <c r="S40" s="158" t="s">
        <v>114</v>
      </c>
      <c r="T40" s="158" t="s">
        <v>115</v>
      </c>
      <c r="U40" s="158">
        <v>0</v>
      </c>
      <c r="V40" s="158">
        <f>ROUND(E40*U40,2)</f>
        <v>0</v>
      </c>
      <c r="W40" s="158"/>
      <c r="X40" s="158" t="s">
        <v>106</v>
      </c>
      <c r="Y40" s="158" t="s">
        <v>107</v>
      </c>
      <c r="Z40" s="148"/>
      <c r="AA40" s="148"/>
      <c r="AB40" s="148"/>
      <c r="AC40" s="148"/>
      <c r="AD40" s="148"/>
      <c r="AE40" s="148"/>
      <c r="AF40" s="148"/>
      <c r="AG40" s="148" t="s">
        <v>108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2" x14ac:dyDescent="0.2">
      <c r="A41" s="155"/>
      <c r="B41" s="156"/>
      <c r="C41" s="185" t="s">
        <v>145</v>
      </c>
      <c r="D41" s="160"/>
      <c r="E41" s="161"/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110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1">
        <v>16</v>
      </c>
      <c r="B42" s="172" t="s">
        <v>152</v>
      </c>
      <c r="C42" s="184" t="s">
        <v>153</v>
      </c>
      <c r="D42" s="173" t="s">
        <v>104</v>
      </c>
      <c r="E42" s="174">
        <v>0</v>
      </c>
      <c r="F42" s="175"/>
      <c r="G42" s="176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21</v>
      </c>
      <c r="M42" s="158">
        <f>G42*(1+L42/100)</f>
        <v>0</v>
      </c>
      <c r="N42" s="157">
        <v>0</v>
      </c>
      <c r="O42" s="157">
        <f>ROUND(E42*N42,2)</f>
        <v>0</v>
      </c>
      <c r="P42" s="157">
        <v>0</v>
      </c>
      <c r="Q42" s="157">
        <f>ROUND(E42*P42,2)</f>
        <v>0</v>
      </c>
      <c r="R42" s="158"/>
      <c r="S42" s="158" t="s">
        <v>114</v>
      </c>
      <c r="T42" s="158" t="s">
        <v>115</v>
      </c>
      <c r="U42" s="158">
        <v>0</v>
      </c>
      <c r="V42" s="158">
        <f>ROUND(E42*U42,2)</f>
        <v>0</v>
      </c>
      <c r="W42" s="158"/>
      <c r="X42" s="158" t="s">
        <v>106</v>
      </c>
      <c r="Y42" s="158" t="s">
        <v>107</v>
      </c>
      <c r="Z42" s="148"/>
      <c r="AA42" s="148"/>
      <c r="AB42" s="148"/>
      <c r="AC42" s="148"/>
      <c r="AD42" s="148"/>
      <c r="AE42" s="148"/>
      <c r="AF42" s="148"/>
      <c r="AG42" s="148" t="s">
        <v>108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2" x14ac:dyDescent="0.2">
      <c r="A43" s="155"/>
      <c r="B43" s="156"/>
      <c r="C43" s="185" t="s">
        <v>145</v>
      </c>
      <c r="D43" s="160"/>
      <c r="E43" s="161"/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110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1">
        <v>17</v>
      </c>
      <c r="B44" s="172" t="s">
        <v>154</v>
      </c>
      <c r="C44" s="184" t="s">
        <v>155</v>
      </c>
      <c r="D44" s="173" t="s">
        <v>104</v>
      </c>
      <c r="E44" s="174">
        <v>0</v>
      </c>
      <c r="F44" s="175"/>
      <c r="G44" s="176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8"/>
      <c r="S44" s="158" t="s">
        <v>114</v>
      </c>
      <c r="T44" s="158" t="s">
        <v>115</v>
      </c>
      <c r="U44" s="158">
        <v>0</v>
      </c>
      <c r="V44" s="158">
        <f>ROUND(E44*U44,2)</f>
        <v>0</v>
      </c>
      <c r="W44" s="158"/>
      <c r="X44" s="158" t="s">
        <v>106</v>
      </c>
      <c r="Y44" s="158" t="s">
        <v>107</v>
      </c>
      <c r="Z44" s="148"/>
      <c r="AA44" s="148"/>
      <c r="AB44" s="148"/>
      <c r="AC44" s="148"/>
      <c r="AD44" s="148"/>
      <c r="AE44" s="148"/>
      <c r="AF44" s="148"/>
      <c r="AG44" s="148" t="s">
        <v>108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2" x14ac:dyDescent="0.2">
      <c r="A45" s="155"/>
      <c r="B45" s="156"/>
      <c r="C45" s="185" t="s">
        <v>145</v>
      </c>
      <c r="D45" s="160"/>
      <c r="E45" s="161"/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110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71">
        <v>18</v>
      </c>
      <c r="B46" s="172" t="s">
        <v>156</v>
      </c>
      <c r="C46" s="184" t="s">
        <v>157</v>
      </c>
      <c r="D46" s="173" t="s">
        <v>104</v>
      </c>
      <c r="E46" s="174">
        <v>0</v>
      </c>
      <c r="F46" s="175"/>
      <c r="G46" s="176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8"/>
      <c r="S46" s="158" t="s">
        <v>114</v>
      </c>
      <c r="T46" s="158" t="s">
        <v>115</v>
      </c>
      <c r="U46" s="158">
        <v>0</v>
      </c>
      <c r="V46" s="158">
        <f>ROUND(E46*U46,2)</f>
        <v>0</v>
      </c>
      <c r="W46" s="158"/>
      <c r="X46" s="158" t="s">
        <v>106</v>
      </c>
      <c r="Y46" s="158" t="s">
        <v>107</v>
      </c>
      <c r="Z46" s="148"/>
      <c r="AA46" s="148"/>
      <c r="AB46" s="148"/>
      <c r="AC46" s="148"/>
      <c r="AD46" s="148"/>
      <c r="AE46" s="148"/>
      <c r="AF46" s="148"/>
      <c r="AG46" s="148" t="s">
        <v>108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2" x14ac:dyDescent="0.2">
      <c r="A47" s="155"/>
      <c r="B47" s="156"/>
      <c r="C47" s="185" t="s">
        <v>145</v>
      </c>
      <c r="D47" s="160"/>
      <c r="E47" s="161"/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110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71">
        <v>19</v>
      </c>
      <c r="B48" s="172" t="s">
        <v>158</v>
      </c>
      <c r="C48" s="184" t="s">
        <v>159</v>
      </c>
      <c r="D48" s="173" t="s">
        <v>104</v>
      </c>
      <c r="E48" s="174">
        <v>0</v>
      </c>
      <c r="F48" s="175"/>
      <c r="G48" s="176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8"/>
      <c r="S48" s="158" t="s">
        <v>114</v>
      </c>
      <c r="T48" s="158" t="s">
        <v>115</v>
      </c>
      <c r="U48" s="158">
        <v>0</v>
      </c>
      <c r="V48" s="158">
        <f>ROUND(E48*U48,2)</f>
        <v>0</v>
      </c>
      <c r="W48" s="158"/>
      <c r="X48" s="158" t="s">
        <v>106</v>
      </c>
      <c r="Y48" s="158" t="s">
        <v>107</v>
      </c>
      <c r="Z48" s="148"/>
      <c r="AA48" s="148"/>
      <c r="AB48" s="148"/>
      <c r="AC48" s="148"/>
      <c r="AD48" s="148"/>
      <c r="AE48" s="148"/>
      <c r="AF48" s="148"/>
      <c r="AG48" s="148" t="s">
        <v>108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2" x14ac:dyDescent="0.2">
      <c r="A49" s="155"/>
      <c r="B49" s="156"/>
      <c r="C49" s="185" t="s">
        <v>145</v>
      </c>
      <c r="D49" s="160"/>
      <c r="E49" s="161"/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110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71">
        <v>20</v>
      </c>
      <c r="B50" s="172" t="s">
        <v>160</v>
      </c>
      <c r="C50" s="184" t="s">
        <v>161</v>
      </c>
      <c r="D50" s="173" t="s">
        <v>104</v>
      </c>
      <c r="E50" s="174">
        <v>0</v>
      </c>
      <c r="F50" s="175"/>
      <c r="G50" s="176">
        <f>ROUND(E50*F50,2)</f>
        <v>0</v>
      </c>
      <c r="H50" s="159"/>
      <c r="I50" s="158">
        <f>ROUND(E50*H50,2)</f>
        <v>0</v>
      </c>
      <c r="J50" s="159"/>
      <c r="K50" s="158">
        <f>ROUND(E50*J50,2)</f>
        <v>0</v>
      </c>
      <c r="L50" s="158">
        <v>21</v>
      </c>
      <c r="M50" s="158">
        <f>G50*(1+L50/100)</f>
        <v>0</v>
      </c>
      <c r="N50" s="157">
        <v>0</v>
      </c>
      <c r="O50" s="157">
        <f>ROUND(E50*N50,2)</f>
        <v>0</v>
      </c>
      <c r="P50" s="157">
        <v>0</v>
      </c>
      <c r="Q50" s="157">
        <f>ROUND(E50*P50,2)</f>
        <v>0</v>
      </c>
      <c r="R50" s="158"/>
      <c r="S50" s="158" t="s">
        <v>114</v>
      </c>
      <c r="T50" s="158" t="s">
        <v>115</v>
      </c>
      <c r="U50" s="158">
        <v>0</v>
      </c>
      <c r="V50" s="158">
        <f>ROUND(E50*U50,2)</f>
        <v>0</v>
      </c>
      <c r="W50" s="158"/>
      <c r="X50" s="158" t="s">
        <v>106</v>
      </c>
      <c r="Y50" s="158" t="s">
        <v>107</v>
      </c>
      <c r="Z50" s="148"/>
      <c r="AA50" s="148"/>
      <c r="AB50" s="148"/>
      <c r="AC50" s="148"/>
      <c r="AD50" s="148"/>
      <c r="AE50" s="148"/>
      <c r="AF50" s="148"/>
      <c r="AG50" s="148" t="s">
        <v>108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2" x14ac:dyDescent="0.2">
      <c r="A51" s="155"/>
      <c r="B51" s="156"/>
      <c r="C51" s="185" t="s">
        <v>145</v>
      </c>
      <c r="D51" s="160"/>
      <c r="E51" s="161"/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110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1">
        <v>21</v>
      </c>
      <c r="B52" s="172" t="s">
        <v>162</v>
      </c>
      <c r="C52" s="184" t="s">
        <v>163</v>
      </c>
      <c r="D52" s="173" t="s">
        <v>104</v>
      </c>
      <c r="E52" s="174">
        <v>1</v>
      </c>
      <c r="F52" s="175"/>
      <c r="G52" s="176">
        <f>ROUND(E52*F52,2)</f>
        <v>0</v>
      </c>
      <c r="H52" s="159"/>
      <c r="I52" s="158">
        <f>ROUND(E52*H52,2)</f>
        <v>0</v>
      </c>
      <c r="J52" s="159"/>
      <c r="K52" s="158">
        <f>ROUND(E52*J52,2)</f>
        <v>0</v>
      </c>
      <c r="L52" s="158">
        <v>21</v>
      </c>
      <c r="M52" s="158">
        <f>G52*(1+L52/100)</f>
        <v>0</v>
      </c>
      <c r="N52" s="157">
        <v>0</v>
      </c>
      <c r="O52" s="157">
        <f>ROUND(E52*N52,2)</f>
        <v>0</v>
      </c>
      <c r="P52" s="157">
        <v>0</v>
      </c>
      <c r="Q52" s="157">
        <f>ROUND(E52*P52,2)</f>
        <v>0</v>
      </c>
      <c r="R52" s="158"/>
      <c r="S52" s="158" t="s">
        <v>114</v>
      </c>
      <c r="T52" s="158" t="s">
        <v>115</v>
      </c>
      <c r="U52" s="158">
        <v>0</v>
      </c>
      <c r="V52" s="158">
        <f>ROUND(E52*U52,2)</f>
        <v>0</v>
      </c>
      <c r="W52" s="158"/>
      <c r="X52" s="158" t="s">
        <v>106</v>
      </c>
      <c r="Y52" s="158" t="s">
        <v>107</v>
      </c>
      <c r="Z52" s="148"/>
      <c r="AA52" s="148"/>
      <c r="AB52" s="148"/>
      <c r="AC52" s="148"/>
      <c r="AD52" s="148"/>
      <c r="AE52" s="148"/>
      <c r="AF52" s="148"/>
      <c r="AG52" s="148" t="s">
        <v>108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2" x14ac:dyDescent="0.2">
      <c r="A53" s="155"/>
      <c r="B53" s="156"/>
      <c r="C53" s="185" t="s">
        <v>164</v>
      </c>
      <c r="D53" s="160"/>
      <c r="E53" s="161">
        <v>1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110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outlineLevel="1" x14ac:dyDescent="0.2">
      <c r="A54" s="171">
        <v>22</v>
      </c>
      <c r="B54" s="172" t="s">
        <v>165</v>
      </c>
      <c r="C54" s="184" t="s">
        <v>166</v>
      </c>
      <c r="D54" s="173" t="s">
        <v>113</v>
      </c>
      <c r="E54" s="174">
        <v>2</v>
      </c>
      <c r="F54" s="175"/>
      <c r="G54" s="176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7">
        <v>0</v>
      </c>
      <c r="O54" s="157">
        <f>ROUND(E54*N54,2)</f>
        <v>0</v>
      </c>
      <c r="P54" s="157">
        <v>0</v>
      </c>
      <c r="Q54" s="157">
        <f>ROUND(E54*P54,2)</f>
        <v>0</v>
      </c>
      <c r="R54" s="158"/>
      <c r="S54" s="158" t="s">
        <v>114</v>
      </c>
      <c r="T54" s="158" t="s">
        <v>115</v>
      </c>
      <c r="U54" s="158">
        <v>0</v>
      </c>
      <c r="V54" s="158">
        <f>ROUND(E54*U54,2)</f>
        <v>0</v>
      </c>
      <c r="W54" s="158"/>
      <c r="X54" s="158" t="s">
        <v>106</v>
      </c>
      <c r="Y54" s="158" t="s">
        <v>107</v>
      </c>
      <c r="Z54" s="148"/>
      <c r="AA54" s="148"/>
      <c r="AB54" s="148"/>
      <c r="AC54" s="148"/>
      <c r="AD54" s="148"/>
      <c r="AE54" s="148"/>
      <c r="AF54" s="148"/>
      <c r="AG54" s="148" t="s">
        <v>108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2" x14ac:dyDescent="0.2">
      <c r="A55" s="155"/>
      <c r="B55" s="156"/>
      <c r="C55" s="185" t="s">
        <v>167</v>
      </c>
      <c r="D55" s="160"/>
      <c r="E55" s="161">
        <v>2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110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1">
        <v>23</v>
      </c>
      <c r="B56" s="172" t="s">
        <v>168</v>
      </c>
      <c r="C56" s="184" t="s">
        <v>169</v>
      </c>
      <c r="D56" s="173" t="s">
        <v>104</v>
      </c>
      <c r="E56" s="174">
        <v>1</v>
      </c>
      <c r="F56" s="175"/>
      <c r="G56" s="176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7">
        <v>0</v>
      </c>
      <c r="O56" s="157">
        <f>ROUND(E56*N56,2)</f>
        <v>0</v>
      </c>
      <c r="P56" s="157">
        <v>0</v>
      </c>
      <c r="Q56" s="157">
        <f>ROUND(E56*P56,2)</f>
        <v>0</v>
      </c>
      <c r="R56" s="158"/>
      <c r="S56" s="158" t="s">
        <v>114</v>
      </c>
      <c r="T56" s="158" t="s">
        <v>115</v>
      </c>
      <c r="U56" s="158">
        <v>0</v>
      </c>
      <c r="V56" s="158">
        <f>ROUND(E56*U56,2)</f>
        <v>0</v>
      </c>
      <c r="W56" s="158"/>
      <c r="X56" s="158" t="s">
        <v>106</v>
      </c>
      <c r="Y56" s="158" t="s">
        <v>107</v>
      </c>
      <c r="Z56" s="148"/>
      <c r="AA56" s="148"/>
      <c r="AB56" s="148"/>
      <c r="AC56" s="148"/>
      <c r="AD56" s="148"/>
      <c r="AE56" s="148"/>
      <c r="AF56" s="148"/>
      <c r="AG56" s="148" t="s">
        <v>108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2">
      <c r="A57" s="155"/>
      <c r="B57" s="156"/>
      <c r="C57" s="185" t="s">
        <v>170</v>
      </c>
      <c r="D57" s="160"/>
      <c r="E57" s="161">
        <v>1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110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1">
        <v>24</v>
      </c>
      <c r="B58" s="172" t="s">
        <v>171</v>
      </c>
      <c r="C58" s="184" t="s">
        <v>172</v>
      </c>
      <c r="D58" s="173" t="s">
        <v>113</v>
      </c>
      <c r="E58" s="174">
        <v>1</v>
      </c>
      <c r="F58" s="175"/>
      <c r="G58" s="176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7">
        <v>0</v>
      </c>
      <c r="O58" s="157">
        <f>ROUND(E58*N58,2)</f>
        <v>0</v>
      </c>
      <c r="P58" s="157">
        <v>0</v>
      </c>
      <c r="Q58" s="157">
        <f>ROUND(E58*P58,2)</f>
        <v>0</v>
      </c>
      <c r="R58" s="158"/>
      <c r="S58" s="158" t="s">
        <v>114</v>
      </c>
      <c r="T58" s="158" t="s">
        <v>115</v>
      </c>
      <c r="U58" s="158">
        <v>0</v>
      </c>
      <c r="V58" s="158">
        <f>ROUND(E58*U58,2)</f>
        <v>0</v>
      </c>
      <c r="W58" s="158"/>
      <c r="X58" s="158" t="s">
        <v>106</v>
      </c>
      <c r="Y58" s="158" t="s">
        <v>107</v>
      </c>
      <c r="Z58" s="148"/>
      <c r="AA58" s="148"/>
      <c r="AB58" s="148"/>
      <c r="AC58" s="148"/>
      <c r="AD58" s="148"/>
      <c r="AE58" s="148"/>
      <c r="AF58" s="148"/>
      <c r="AG58" s="148" t="s">
        <v>108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2" x14ac:dyDescent="0.2">
      <c r="A59" s="155"/>
      <c r="B59" s="156"/>
      <c r="C59" s="185" t="s">
        <v>173</v>
      </c>
      <c r="D59" s="160"/>
      <c r="E59" s="161">
        <v>1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110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1">
        <v>25</v>
      </c>
      <c r="B60" s="172" t="s">
        <v>174</v>
      </c>
      <c r="C60" s="184" t="s">
        <v>175</v>
      </c>
      <c r="D60" s="173" t="s">
        <v>113</v>
      </c>
      <c r="E60" s="174">
        <v>1</v>
      </c>
      <c r="F60" s="175"/>
      <c r="G60" s="176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7">
        <v>0</v>
      </c>
      <c r="O60" s="157">
        <f>ROUND(E60*N60,2)</f>
        <v>0</v>
      </c>
      <c r="P60" s="157">
        <v>0</v>
      </c>
      <c r="Q60" s="157">
        <f>ROUND(E60*P60,2)</f>
        <v>0</v>
      </c>
      <c r="R60" s="158"/>
      <c r="S60" s="158" t="s">
        <v>114</v>
      </c>
      <c r="T60" s="158" t="s">
        <v>115</v>
      </c>
      <c r="U60" s="158">
        <v>0</v>
      </c>
      <c r="V60" s="158">
        <f>ROUND(E60*U60,2)</f>
        <v>0</v>
      </c>
      <c r="W60" s="158"/>
      <c r="X60" s="158" t="s">
        <v>106</v>
      </c>
      <c r="Y60" s="158" t="s">
        <v>107</v>
      </c>
      <c r="Z60" s="148"/>
      <c r="AA60" s="148"/>
      <c r="AB60" s="148"/>
      <c r="AC60" s="148"/>
      <c r="AD60" s="148"/>
      <c r="AE60" s="148"/>
      <c r="AF60" s="148"/>
      <c r="AG60" s="148" t="s">
        <v>108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2" x14ac:dyDescent="0.2">
      <c r="A61" s="155"/>
      <c r="B61" s="156"/>
      <c r="C61" s="185" t="s">
        <v>176</v>
      </c>
      <c r="D61" s="160"/>
      <c r="E61" s="161">
        <v>1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110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1">
        <v>26</v>
      </c>
      <c r="B62" s="172" t="s">
        <v>177</v>
      </c>
      <c r="C62" s="184" t="s">
        <v>178</v>
      </c>
      <c r="D62" s="173" t="s">
        <v>113</v>
      </c>
      <c r="E62" s="174">
        <v>1</v>
      </c>
      <c r="F62" s="175"/>
      <c r="G62" s="176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21</v>
      </c>
      <c r="M62" s="158">
        <f>G62*(1+L62/100)</f>
        <v>0</v>
      </c>
      <c r="N62" s="157">
        <v>0</v>
      </c>
      <c r="O62" s="157">
        <f>ROUND(E62*N62,2)</f>
        <v>0</v>
      </c>
      <c r="P62" s="157">
        <v>0</v>
      </c>
      <c r="Q62" s="157">
        <f>ROUND(E62*P62,2)</f>
        <v>0</v>
      </c>
      <c r="R62" s="158"/>
      <c r="S62" s="158" t="s">
        <v>114</v>
      </c>
      <c r="T62" s="158" t="s">
        <v>115</v>
      </c>
      <c r="U62" s="158">
        <v>0</v>
      </c>
      <c r="V62" s="158">
        <f>ROUND(E62*U62,2)</f>
        <v>0</v>
      </c>
      <c r="W62" s="158"/>
      <c r="X62" s="158" t="s">
        <v>106</v>
      </c>
      <c r="Y62" s="158" t="s">
        <v>107</v>
      </c>
      <c r="Z62" s="148"/>
      <c r="AA62" s="148"/>
      <c r="AB62" s="148"/>
      <c r="AC62" s="148"/>
      <c r="AD62" s="148"/>
      <c r="AE62" s="148"/>
      <c r="AF62" s="148"/>
      <c r="AG62" s="148" t="s">
        <v>108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2" x14ac:dyDescent="0.2">
      <c r="A63" s="155"/>
      <c r="B63" s="156"/>
      <c r="C63" s="185" t="s">
        <v>176</v>
      </c>
      <c r="D63" s="160"/>
      <c r="E63" s="161">
        <v>1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110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1">
        <v>27</v>
      </c>
      <c r="B64" s="172" t="s">
        <v>179</v>
      </c>
      <c r="C64" s="184" t="s">
        <v>180</v>
      </c>
      <c r="D64" s="173" t="s">
        <v>113</v>
      </c>
      <c r="E64" s="174">
        <v>1</v>
      </c>
      <c r="F64" s="175"/>
      <c r="G64" s="176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7">
        <v>0</v>
      </c>
      <c r="O64" s="157">
        <f>ROUND(E64*N64,2)</f>
        <v>0</v>
      </c>
      <c r="P64" s="157">
        <v>0</v>
      </c>
      <c r="Q64" s="157">
        <f>ROUND(E64*P64,2)</f>
        <v>0</v>
      </c>
      <c r="R64" s="158"/>
      <c r="S64" s="158" t="s">
        <v>114</v>
      </c>
      <c r="T64" s="158" t="s">
        <v>115</v>
      </c>
      <c r="U64" s="158">
        <v>0</v>
      </c>
      <c r="V64" s="158">
        <f>ROUND(E64*U64,2)</f>
        <v>0</v>
      </c>
      <c r="W64" s="158"/>
      <c r="X64" s="158" t="s">
        <v>106</v>
      </c>
      <c r="Y64" s="158" t="s">
        <v>107</v>
      </c>
      <c r="Z64" s="148"/>
      <c r="AA64" s="148"/>
      <c r="AB64" s="148"/>
      <c r="AC64" s="148"/>
      <c r="AD64" s="148"/>
      <c r="AE64" s="148"/>
      <c r="AF64" s="148"/>
      <c r="AG64" s="148" t="s">
        <v>108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2" x14ac:dyDescent="0.2">
      <c r="A65" s="155"/>
      <c r="B65" s="156"/>
      <c r="C65" s="185" t="s">
        <v>181</v>
      </c>
      <c r="D65" s="160"/>
      <c r="E65" s="161">
        <v>1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110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x14ac:dyDescent="0.2">
      <c r="A66" s="164" t="s">
        <v>100</v>
      </c>
      <c r="B66" s="165" t="s">
        <v>70</v>
      </c>
      <c r="C66" s="183" t="s">
        <v>71</v>
      </c>
      <c r="D66" s="166"/>
      <c r="E66" s="167"/>
      <c r="F66" s="168"/>
      <c r="G66" s="169">
        <f>SUMIF(AG67:AG73,"&lt;&gt;NOR",G67:G73)</f>
        <v>0</v>
      </c>
      <c r="H66" s="163"/>
      <c r="I66" s="163">
        <f>SUM(I67:I73)</f>
        <v>0</v>
      </c>
      <c r="J66" s="163"/>
      <c r="K66" s="163">
        <f>SUM(K67:K73)</f>
        <v>0</v>
      </c>
      <c r="L66" s="163"/>
      <c r="M66" s="163">
        <f>SUM(M67:M73)</f>
        <v>0</v>
      </c>
      <c r="N66" s="162"/>
      <c r="O66" s="162">
        <f>SUM(O67:O73)</f>
        <v>0</v>
      </c>
      <c r="P66" s="162"/>
      <c r="Q66" s="162">
        <f>SUM(Q67:Q73)</f>
        <v>0</v>
      </c>
      <c r="R66" s="163"/>
      <c r="S66" s="163"/>
      <c r="T66" s="163"/>
      <c r="U66" s="163"/>
      <c r="V66" s="163">
        <f>SUM(V67:V73)</f>
        <v>0.89999999999999991</v>
      </c>
      <c r="W66" s="163"/>
      <c r="X66" s="163"/>
      <c r="Y66" s="163"/>
      <c r="AG66" t="s">
        <v>101</v>
      </c>
    </row>
    <row r="67" spans="1:60" ht="22.5" outlineLevel="1" x14ac:dyDescent="0.2">
      <c r="A67" s="171">
        <v>28</v>
      </c>
      <c r="B67" s="172" t="s">
        <v>182</v>
      </c>
      <c r="C67" s="184" t="s">
        <v>183</v>
      </c>
      <c r="D67" s="173" t="s">
        <v>113</v>
      </c>
      <c r="E67" s="174">
        <v>1</v>
      </c>
      <c r="F67" s="175"/>
      <c r="G67" s="176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7">
        <v>0</v>
      </c>
      <c r="O67" s="157">
        <f>ROUND(E67*N67,2)</f>
        <v>0</v>
      </c>
      <c r="P67" s="157">
        <v>0</v>
      </c>
      <c r="Q67" s="157">
        <f>ROUND(E67*P67,2)</f>
        <v>0</v>
      </c>
      <c r="R67" s="158"/>
      <c r="S67" s="158" t="s">
        <v>114</v>
      </c>
      <c r="T67" s="158" t="s">
        <v>115</v>
      </c>
      <c r="U67" s="158">
        <v>0.42</v>
      </c>
      <c r="V67" s="158">
        <f>ROUND(E67*U67,2)</f>
        <v>0.42</v>
      </c>
      <c r="W67" s="158"/>
      <c r="X67" s="158" t="s">
        <v>106</v>
      </c>
      <c r="Y67" s="158" t="s">
        <v>107</v>
      </c>
      <c r="Z67" s="148"/>
      <c r="AA67" s="148"/>
      <c r="AB67" s="148"/>
      <c r="AC67" s="148"/>
      <c r="AD67" s="148"/>
      <c r="AE67" s="148"/>
      <c r="AF67" s="148"/>
      <c r="AG67" s="148" t="s">
        <v>108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2" x14ac:dyDescent="0.2">
      <c r="A68" s="155"/>
      <c r="B68" s="156"/>
      <c r="C68" s="185" t="s">
        <v>184</v>
      </c>
      <c r="D68" s="160"/>
      <c r="E68" s="161">
        <v>1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110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3" x14ac:dyDescent="0.2">
      <c r="A69" s="155"/>
      <c r="B69" s="156"/>
      <c r="C69" s="185" t="s">
        <v>185</v>
      </c>
      <c r="D69" s="160"/>
      <c r="E69" s="161"/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110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71">
        <v>29</v>
      </c>
      <c r="B70" s="172" t="s">
        <v>186</v>
      </c>
      <c r="C70" s="184" t="s">
        <v>187</v>
      </c>
      <c r="D70" s="173" t="s">
        <v>104</v>
      </c>
      <c r="E70" s="174">
        <v>1</v>
      </c>
      <c r="F70" s="175"/>
      <c r="G70" s="176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7">
        <v>0</v>
      </c>
      <c r="O70" s="157">
        <f>ROUND(E70*N70,2)</f>
        <v>0</v>
      </c>
      <c r="P70" s="157">
        <v>0</v>
      </c>
      <c r="Q70" s="157">
        <f>ROUND(E70*P70,2)</f>
        <v>0</v>
      </c>
      <c r="R70" s="158"/>
      <c r="S70" s="158" t="s">
        <v>105</v>
      </c>
      <c r="T70" s="158" t="s">
        <v>105</v>
      </c>
      <c r="U70" s="158">
        <v>0.47499999999999998</v>
      </c>
      <c r="V70" s="158">
        <f>ROUND(E70*U70,2)</f>
        <v>0.48</v>
      </c>
      <c r="W70" s="158"/>
      <c r="X70" s="158" t="s">
        <v>106</v>
      </c>
      <c r="Y70" s="158" t="s">
        <v>107</v>
      </c>
      <c r="Z70" s="148"/>
      <c r="AA70" s="148"/>
      <c r="AB70" s="148"/>
      <c r="AC70" s="148"/>
      <c r="AD70" s="148"/>
      <c r="AE70" s="148"/>
      <c r="AF70" s="148"/>
      <c r="AG70" s="148" t="s">
        <v>108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185" t="s">
        <v>188</v>
      </c>
      <c r="D71" s="160"/>
      <c r="E71" s="161">
        <v>1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110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2.5" outlineLevel="1" x14ac:dyDescent="0.2">
      <c r="A72" s="171">
        <v>30</v>
      </c>
      <c r="B72" s="172" t="s">
        <v>189</v>
      </c>
      <c r="C72" s="184" t="s">
        <v>190</v>
      </c>
      <c r="D72" s="173" t="s">
        <v>104</v>
      </c>
      <c r="E72" s="174">
        <v>1</v>
      </c>
      <c r="F72" s="175"/>
      <c r="G72" s="176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7">
        <v>0</v>
      </c>
      <c r="O72" s="157">
        <f>ROUND(E72*N72,2)</f>
        <v>0</v>
      </c>
      <c r="P72" s="157">
        <v>0</v>
      </c>
      <c r="Q72" s="157">
        <f>ROUND(E72*P72,2)</f>
        <v>0</v>
      </c>
      <c r="R72" s="158"/>
      <c r="S72" s="158" t="s">
        <v>114</v>
      </c>
      <c r="T72" s="158" t="s">
        <v>115</v>
      </c>
      <c r="U72" s="158">
        <v>0</v>
      </c>
      <c r="V72" s="158">
        <f>ROUND(E72*U72,2)</f>
        <v>0</v>
      </c>
      <c r="W72" s="158"/>
      <c r="X72" s="158" t="s">
        <v>106</v>
      </c>
      <c r="Y72" s="158" t="s">
        <v>107</v>
      </c>
      <c r="Z72" s="148"/>
      <c r="AA72" s="148"/>
      <c r="AB72" s="148"/>
      <c r="AC72" s="148"/>
      <c r="AD72" s="148"/>
      <c r="AE72" s="148"/>
      <c r="AF72" s="148"/>
      <c r="AG72" s="148" t="s">
        <v>108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185" t="s">
        <v>188</v>
      </c>
      <c r="D73" s="160"/>
      <c r="E73" s="161">
        <v>1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110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4" t="s">
        <v>100</v>
      </c>
      <c r="B74" s="165" t="s">
        <v>72</v>
      </c>
      <c r="C74" s="183" t="s">
        <v>29</v>
      </c>
      <c r="D74" s="166"/>
      <c r="E74" s="167"/>
      <c r="F74" s="168"/>
      <c r="G74" s="169">
        <f>SUMIF(AG75:AG77,"&lt;&gt;NOR",G75:G77)</f>
        <v>0</v>
      </c>
      <c r="H74" s="163"/>
      <c r="I74" s="163">
        <f>SUM(I75:I77)</f>
        <v>0</v>
      </c>
      <c r="J74" s="163"/>
      <c r="K74" s="163">
        <f>SUM(K75:K77)</f>
        <v>0</v>
      </c>
      <c r="L74" s="163"/>
      <c r="M74" s="163">
        <f>SUM(M75:M77)</f>
        <v>0</v>
      </c>
      <c r="N74" s="162"/>
      <c r="O74" s="162">
        <f>SUM(O75:O77)</f>
        <v>0</v>
      </c>
      <c r="P74" s="162"/>
      <c r="Q74" s="162">
        <f>SUM(Q75:Q77)</f>
        <v>0</v>
      </c>
      <c r="R74" s="163"/>
      <c r="S74" s="163"/>
      <c r="T74" s="163"/>
      <c r="U74" s="163"/>
      <c r="V74" s="163">
        <f>SUM(V75:V77)</f>
        <v>0</v>
      </c>
      <c r="W74" s="163"/>
      <c r="X74" s="163"/>
      <c r="Y74" s="163"/>
      <c r="AG74" t="s">
        <v>101</v>
      </c>
    </row>
    <row r="75" spans="1:60" outlineLevel="1" x14ac:dyDescent="0.2">
      <c r="A75" s="177">
        <v>31</v>
      </c>
      <c r="B75" s="178" t="s">
        <v>191</v>
      </c>
      <c r="C75" s="186" t="s">
        <v>192</v>
      </c>
      <c r="D75" s="179" t="s">
        <v>193</v>
      </c>
      <c r="E75" s="180">
        <v>1</v>
      </c>
      <c r="F75" s="181"/>
      <c r="G75" s="182">
        <f>ROUND(E75*F75,2)</f>
        <v>0</v>
      </c>
      <c r="H75" s="159"/>
      <c r="I75" s="158">
        <f>ROUND(E75*H75,2)</f>
        <v>0</v>
      </c>
      <c r="J75" s="159"/>
      <c r="K75" s="158">
        <f>ROUND(E75*J75,2)</f>
        <v>0</v>
      </c>
      <c r="L75" s="158">
        <v>21</v>
      </c>
      <c r="M75" s="158">
        <f>G75*(1+L75/100)</f>
        <v>0</v>
      </c>
      <c r="N75" s="157">
        <v>0</v>
      </c>
      <c r="O75" s="157">
        <f>ROUND(E75*N75,2)</f>
        <v>0</v>
      </c>
      <c r="P75" s="157">
        <v>0</v>
      </c>
      <c r="Q75" s="157">
        <f>ROUND(E75*P75,2)</f>
        <v>0</v>
      </c>
      <c r="R75" s="158"/>
      <c r="S75" s="158" t="s">
        <v>105</v>
      </c>
      <c r="T75" s="158" t="s">
        <v>115</v>
      </c>
      <c r="U75" s="158">
        <v>0</v>
      </c>
      <c r="V75" s="158">
        <f>ROUND(E75*U75,2)</f>
        <v>0</v>
      </c>
      <c r="W75" s="158"/>
      <c r="X75" s="158" t="s">
        <v>194</v>
      </c>
      <c r="Y75" s="158" t="s">
        <v>107</v>
      </c>
      <c r="Z75" s="148"/>
      <c r="AA75" s="148"/>
      <c r="AB75" s="148"/>
      <c r="AC75" s="148"/>
      <c r="AD75" s="148"/>
      <c r="AE75" s="148"/>
      <c r="AF75" s="148"/>
      <c r="AG75" s="148" t="s">
        <v>195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7">
        <v>32</v>
      </c>
      <c r="B76" s="178" t="s">
        <v>196</v>
      </c>
      <c r="C76" s="186" t="s">
        <v>197</v>
      </c>
      <c r="D76" s="179" t="s">
        <v>193</v>
      </c>
      <c r="E76" s="180">
        <v>1</v>
      </c>
      <c r="F76" s="181"/>
      <c r="G76" s="182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8"/>
      <c r="S76" s="158" t="s">
        <v>105</v>
      </c>
      <c r="T76" s="158" t="s">
        <v>115</v>
      </c>
      <c r="U76" s="158">
        <v>0</v>
      </c>
      <c r="V76" s="158">
        <f>ROUND(E76*U76,2)</f>
        <v>0</v>
      </c>
      <c r="W76" s="158"/>
      <c r="X76" s="158" t="s">
        <v>194</v>
      </c>
      <c r="Y76" s="158" t="s">
        <v>107</v>
      </c>
      <c r="Z76" s="148"/>
      <c r="AA76" s="148"/>
      <c r="AB76" s="148"/>
      <c r="AC76" s="148"/>
      <c r="AD76" s="148"/>
      <c r="AE76" s="148"/>
      <c r="AF76" s="148"/>
      <c r="AG76" s="148" t="s">
        <v>195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7">
        <v>33</v>
      </c>
      <c r="B77" s="178" t="s">
        <v>198</v>
      </c>
      <c r="C77" s="186" t="s">
        <v>199</v>
      </c>
      <c r="D77" s="179" t="s">
        <v>193</v>
      </c>
      <c r="E77" s="180">
        <v>1</v>
      </c>
      <c r="F77" s="181"/>
      <c r="G77" s="182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21</v>
      </c>
      <c r="M77" s="158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8"/>
      <c r="S77" s="158" t="s">
        <v>105</v>
      </c>
      <c r="T77" s="158" t="s">
        <v>115</v>
      </c>
      <c r="U77" s="158">
        <v>0</v>
      </c>
      <c r="V77" s="158">
        <f>ROUND(E77*U77,2)</f>
        <v>0</v>
      </c>
      <c r="W77" s="158"/>
      <c r="X77" s="158" t="s">
        <v>194</v>
      </c>
      <c r="Y77" s="158" t="s">
        <v>107</v>
      </c>
      <c r="Z77" s="148"/>
      <c r="AA77" s="148"/>
      <c r="AB77" s="148"/>
      <c r="AC77" s="148"/>
      <c r="AD77" s="148"/>
      <c r="AE77" s="148"/>
      <c r="AF77" s="148"/>
      <c r="AG77" s="148" t="s">
        <v>195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64" t="s">
        <v>100</v>
      </c>
      <c r="B78" s="165" t="s">
        <v>73</v>
      </c>
      <c r="C78" s="183" t="s">
        <v>30</v>
      </c>
      <c r="D78" s="166"/>
      <c r="E78" s="167"/>
      <c r="F78" s="168"/>
      <c r="G78" s="169">
        <f>SUMIF(AG79:AG80,"&lt;&gt;NOR",G79:G80)</f>
        <v>0</v>
      </c>
      <c r="H78" s="163"/>
      <c r="I78" s="163">
        <f>SUM(I79:I80)</f>
        <v>0</v>
      </c>
      <c r="J78" s="163"/>
      <c r="K78" s="163">
        <f>SUM(K79:K80)</f>
        <v>0</v>
      </c>
      <c r="L78" s="163"/>
      <c r="M78" s="163">
        <f>SUM(M79:M80)</f>
        <v>0</v>
      </c>
      <c r="N78" s="162"/>
      <c r="O78" s="162">
        <f>SUM(O79:O80)</f>
        <v>0</v>
      </c>
      <c r="P78" s="162"/>
      <c r="Q78" s="162">
        <f>SUM(Q79:Q80)</f>
        <v>0</v>
      </c>
      <c r="R78" s="163"/>
      <c r="S78" s="163"/>
      <c r="T78" s="163"/>
      <c r="U78" s="163"/>
      <c r="V78" s="163">
        <f>SUM(V79:V80)</f>
        <v>0</v>
      </c>
      <c r="W78" s="163"/>
      <c r="X78" s="163"/>
      <c r="Y78" s="163"/>
      <c r="AG78" t="s">
        <v>101</v>
      </c>
    </row>
    <row r="79" spans="1:60" outlineLevel="1" x14ac:dyDescent="0.2">
      <c r="A79" s="177">
        <v>34</v>
      </c>
      <c r="B79" s="178" t="s">
        <v>200</v>
      </c>
      <c r="C79" s="186" t="s">
        <v>201</v>
      </c>
      <c r="D79" s="179" t="s">
        <v>193</v>
      </c>
      <c r="E79" s="180">
        <v>1</v>
      </c>
      <c r="F79" s="181"/>
      <c r="G79" s="182">
        <f>ROUND(E79*F79,2)</f>
        <v>0</v>
      </c>
      <c r="H79" s="159"/>
      <c r="I79" s="158">
        <f>ROUND(E79*H79,2)</f>
        <v>0</v>
      </c>
      <c r="J79" s="159"/>
      <c r="K79" s="158">
        <f>ROUND(E79*J79,2)</f>
        <v>0</v>
      </c>
      <c r="L79" s="158">
        <v>21</v>
      </c>
      <c r="M79" s="158">
        <f>G79*(1+L79/100)</f>
        <v>0</v>
      </c>
      <c r="N79" s="157">
        <v>0</v>
      </c>
      <c r="O79" s="157">
        <f>ROUND(E79*N79,2)</f>
        <v>0</v>
      </c>
      <c r="P79" s="157">
        <v>0</v>
      </c>
      <c r="Q79" s="157">
        <f>ROUND(E79*P79,2)</f>
        <v>0</v>
      </c>
      <c r="R79" s="158"/>
      <c r="S79" s="158" t="s">
        <v>105</v>
      </c>
      <c r="T79" s="158" t="s">
        <v>115</v>
      </c>
      <c r="U79" s="158">
        <v>0</v>
      </c>
      <c r="V79" s="158">
        <f>ROUND(E79*U79,2)</f>
        <v>0</v>
      </c>
      <c r="W79" s="158"/>
      <c r="X79" s="158" t="s">
        <v>194</v>
      </c>
      <c r="Y79" s="158" t="s">
        <v>107</v>
      </c>
      <c r="Z79" s="148"/>
      <c r="AA79" s="148"/>
      <c r="AB79" s="148"/>
      <c r="AC79" s="148"/>
      <c r="AD79" s="148"/>
      <c r="AE79" s="148"/>
      <c r="AF79" s="148"/>
      <c r="AG79" s="148" t="s">
        <v>195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1">
        <v>35</v>
      </c>
      <c r="B80" s="172" t="s">
        <v>202</v>
      </c>
      <c r="C80" s="184" t="s">
        <v>203</v>
      </c>
      <c r="D80" s="173" t="s">
        <v>193</v>
      </c>
      <c r="E80" s="174">
        <v>1</v>
      </c>
      <c r="F80" s="175"/>
      <c r="G80" s="176">
        <f>ROUND(E80*F80,2)</f>
        <v>0</v>
      </c>
      <c r="H80" s="159"/>
      <c r="I80" s="158">
        <f>ROUND(E80*H80,2)</f>
        <v>0</v>
      </c>
      <c r="J80" s="159"/>
      <c r="K80" s="158">
        <f>ROUND(E80*J80,2)</f>
        <v>0</v>
      </c>
      <c r="L80" s="158">
        <v>21</v>
      </c>
      <c r="M80" s="158">
        <f>G80*(1+L80/100)</f>
        <v>0</v>
      </c>
      <c r="N80" s="157">
        <v>0</v>
      </c>
      <c r="O80" s="157">
        <f>ROUND(E80*N80,2)</f>
        <v>0</v>
      </c>
      <c r="P80" s="157">
        <v>0</v>
      </c>
      <c r="Q80" s="157">
        <f>ROUND(E80*P80,2)</f>
        <v>0</v>
      </c>
      <c r="R80" s="158"/>
      <c r="S80" s="158" t="s">
        <v>105</v>
      </c>
      <c r="T80" s="158" t="s">
        <v>115</v>
      </c>
      <c r="U80" s="158">
        <v>0</v>
      </c>
      <c r="V80" s="158">
        <f>ROUND(E80*U80,2)</f>
        <v>0</v>
      </c>
      <c r="W80" s="158"/>
      <c r="X80" s="158" t="s">
        <v>194</v>
      </c>
      <c r="Y80" s="158" t="s">
        <v>107</v>
      </c>
      <c r="Z80" s="148"/>
      <c r="AA80" s="148"/>
      <c r="AB80" s="148"/>
      <c r="AC80" s="148"/>
      <c r="AD80" s="148"/>
      <c r="AE80" s="148"/>
      <c r="AF80" s="148"/>
      <c r="AG80" s="148" t="s">
        <v>195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33" x14ac:dyDescent="0.2">
      <c r="A81" s="3"/>
      <c r="B81" s="4"/>
      <c r="C81" s="187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E81">
        <v>12</v>
      </c>
      <c r="AF81">
        <v>21</v>
      </c>
      <c r="AG81" t="s">
        <v>86</v>
      </c>
    </row>
    <row r="82" spans="1:33" x14ac:dyDescent="0.2">
      <c r="A82" s="151"/>
      <c r="B82" s="152" t="s">
        <v>31</v>
      </c>
      <c r="C82" s="188"/>
      <c r="D82" s="153"/>
      <c r="E82" s="154"/>
      <c r="F82" s="154"/>
      <c r="G82" s="170">
        <f>G8+G11+G14+G17+G66+G74+G78</f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f>SUMIF(L7:L80,AE81,G7:G80)</f>
        <v>0</v>
      </c>
      <c r="AF82">
        <f>SUMIF(L7:L80,AF81,G7:G80)</f>
        <v>0</v>
      </c>
      <c r="AG82" t="s">
        <v>204</v>
      </c>
    </row>
    <row r="83" spans="1:33" x14ac:dyDescent="0.2">
      <c r="A83" s="3"/>
      <c r="B83" s="4"/>
      <c r="C83" s="187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">
      <c r="A84" s="3"/>
      <c r="B84" s="4"/>
      <c r="C84" s="187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">
      <c r="A85" s="254" t="s">
        <v>205</v>
      </c>
      <c r="B85" s="254"/>
      <c r="C85" s="255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">
      <c r="A86" s="256"/>
      <c r="B86" s="257"/>
      <c r="C86" s="258"/>
      <c r="D86" s="257"/>
      <c r="E86" s="257"/>
      <c r="F86" s="257"/>
      <c r="G86" s="259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G86" t="s">
        <v>206</v>
      </c>
    </row>
    <row r="87" spans="1:33" x14ac:dyDescent="0.2">
      <c r="A87" s="260"/>
      <c r="B87" s="261"/>
      <c r="C87" s="262"/>
      <c r="D87" s="261"/>
      <c r="E87" s="261"/>
      <c r="F87" s="261"/>
      <c r="G87" s="26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">
      <c r="A88" s="260"/>
      <c r="B88" s="261"/>
      <c r="C88" s="262"/>
      <c r="D88" s="261"/>
      <c r="E88" s="261"/>
      <c r="F88" s="261"/>
      <c r="G88" s="26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2">
      <c r="A89" s="260"/>
      <c r="B89" s="261"/>
      <c r="C89" s="262"/>
      <c r="D89" s="261"/>
      <c r="E89" s="261"/>
      <c r="F89" s="261"/>
      <c r="G89" s="26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33" x14ac:dyDescent="0.2">
      <c r="A90" s="264"/>
      <c r="B90" s="265"/>
      <c r="C90" s="266"/>
      <c r="D90" s="265"/>
      <c r="E90" s="265"/>
      <c r="F90" s="265"/>
      <c r="G90" s="267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33" x14ac:dyDescent="0.2">
      <c r="A91" s="3"/>
      <c r="B91" s="4"/>
      <c r="C91" s="187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33" x14ac:dyDescent="0.2">
      <c r="C92" s="189"/>
      <c r="D92" s="10"/>
      <c r="AG92" t="s">
        <v>207</v>
      </c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VlYqnYe3+ISokMtZOwTOlzMI41lp2us1WvehESz5xICBD/DdlvxkD5pXBbsQi5ijl+iXKOsL/K0o3NMY/j5OQ==" saltValue="AxEb4XJuA+isELNoOopwrQ==" spinCount="100000" sheet="1" formatRows="0"/>
  <mergeCells count="6">
    <mergeCell ref="A86:G90"/>
    <mergeCell ref="A1:G1"/>
    <mergeCell ref="C2:G2"/>
    <mergeCell ref="C3:G3"/>
    <mergeCell ref="C4:G4"/>
    <mergeCell ref="A85:C8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01 Pol'!Názvy_tisku</vt:lpstr>
      <vt:lpstr>oadresa</vt:lpstr>
      <vt:lpstr>Stavba!Objednatel</vt:lpstr>
      <vt:lpstr>Stavba!Objekt</vt:lpstr>
      <vt:lpstr>'03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Čížek</dc:creator>
  <cp:lastModifiedBy>Rohánková Hana</cp:lastModifiedBy>
  <cp:lastPrinted>2019-03-19T12:27:02Z</cp:lastPrinted>
  <dcterms:created xsi:type="dcterms:W3CDTF">2009-04-08T07:15:50Z</dcterms:created>
  <dcterms:modified xsi:type="dcterms:W3CDTF">2025-07-29T10:17:12Z</dcterms:modified>
</cp:coreProperties>
</file>